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worksheets/sheet33.xml" ContentType="application/vnd.openxmlformats-officedocument.spreadsheetml.worksheet+xml"/>
  <Override PartName="/xl/worksheets/sheet32.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sharedStrings.xml" ContentType="application/vnd.openxmlformats-officedocument.spreadsheetml.sharedStrings+xml"/>
  <Override PartName="/xl/worksheets/sheet20.xml" ContentType="application/vnd.openxmlformats-officedocument.spreadsheetml.worksheet+xml"/>
  <Override PartName="/xl/worksheets/sheet18.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19.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trlProps/ctrlProp7.xml" ContentType="application/vnd.ms-excel.controlproperties+xml"/>
  <Override PartName="/xl/ctrlProps/ctrlProp6.xml" ContentType="application/vnd.ms-excel.control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Table of Contents" sheetId="26" r:id="rId1"/>
    <sheet name="10.00" sheetId="28" r:id="rId2"/>
    <sheet name="10.02" sheetId="29" r:id="rId3"/>
    <sheet name="10.10" sheetId="27" r:id="rId4"/>
    <sheet name="10.20" sheetId="31" r:id="rId5"/>
    <sheet name="20.10" sheetId="1" r:id="rId6"/>
    <sheet name="20.20" sheetId="2" r:id="rId7"/>
    <sheet name="20.30" sheetId="3" r:id="rId8"/>
    <sheet name="20.31" sheetId="4" r:id="rId9"/>
    <sheet name="20.42" sheetId="5" r:id="rId10"/>
    <sheet name="20.45" sheetId="7" r:id="rId11"/>
    <sheet name="20.50" sheetId="33" r:id="rId12"/>
    <sheet name="20.54" sheetId="8" r:id="rId13"/>
    <sheet name="23.30" sheetId="6" r:id="rId14"/>
    <sheet name="30.60" sheetId="9" r:id="rId15"/>
    <sheet name="40.07" sheetId="10" r:id="rId16"/>
    <sheet name="40.22" sheetId="11" r:id="rId17"/>
    <sheet name="40.42" sheetId="12" r:id="rId18"/>
    <sheet name="40.52" sheetId="13" r:id="rId19"/>
    <sheet name="40.70" sheetId="14" r:id="rId20"/>
    <sheet name="40.80" sheetId="15" r:id="rId21"/>
    <sheet name="50.20" sheetId="16" r:id="rId22"/>
    <sheet name="50.40" sheetId="17" r:id="rId23"/>
    <sheet name="60.10" sheetId="18" r:id="rId24"/>
    <sheet name="60.20" sheetId="19" r:id="rId25"/>
    <sheet name="60.30" sheetId="20" r:id="rId26"/>
    <sheet name="60.31" sheetId="34" r:id="rId27"/>
    <sheet name="60.40" sheetId="21" r:id="rId28"/>
    <sheet name="60.50" sheetId="30" r:id="rId29"/>
    <sheet name="67.00" sheetId="24" r:id="rId30"/>
    <sheet name="68.00" sheetId="25" r:id="rId31"/>
    <sheet name="70.60" sheetId="23" r:id="rId32"/>
    <sheet name="SR" sheetId="32" r:id="rId33"/>
  </sheets>
  <definedNames>
    <definedName name="_xlnm._FilterDatabase" localSheetId="4" hidden="1">'10.20'!$A$8:$J$84</definedName>
    <definedName name="_xlnm.Print_Area" localSheetId="1">'10.00'!$A$1:$K$38</definedName>
    <definedName name="_xlnm.Print_Area" localSheetId="2">'10.02'!$A$1:$L$54</definedName>
    <definedName name="_xlnm.Print_Area" localSheetId="4">'10.20'!$A$1:$E$84</definedName>
    <definedName name="_xlnm.Print_Area" localSheetId="11">'20.50'!$A$1:$M$31</definedName>
    <definedName name="_xlnm.Print_Area" localSheetId="14">'30.60'!$A$1:$S$46</definedName>
    <definedName name="_xlnm.Print_Area" localSheetId="16">'40.22'!$A$1:$J$43</definedName>
    <definedName name="_xlnm.Print_Area" localSheetId="23">'60.10'!$A$1:$M$32</definedName>
    <definedName name="_xlnm.Print_Area" localSheetId="24">'60.20'!$A$1:$W$35</definedName>
    <definedName name="_xlnm.Print_Area" localSheetId="29">'67.00'!$A$1:$F$17</definedName>
    <definedName name="_xlnm.Print_Area" localSheetId="0">'Table of Contents'!$A$1:$D$56</definedName>
  </definedNames>
  <calcPr calcId="162913"/>
</workbook>
</file>

<file path=xl/calcChain.xml><?xml version="1.0" encoding="utf-8"?>
<calcChain xmlns="http://schemas.openxmlformats.org/spreadsheetml/2006/main">
  <c r="J22" i="34" l="1"/>
  <c r="K21" i="34"/>
  <c r="K22" i="34" s="1"/>
  <c r="J21" i="34"/>
  <c r="I21" i="34"/>
  <c r="H21" i="34"/>
  <c r="I15" i="34"/>
  <c r="I22" i="34" s="1"/>
  <c r="H15" i="34"/>
  <c r="H22" i="34" s="1"/>
  <c r="D67" i="31" l="1"/>
  <c r="D49" i="31" l="1"/>
  <c r="M28" i="33" l="1"/>
  <c r="M27" i="33"/>
  <c r="M21" i="33"/>
  <c r="L11" i="33"/>
  <c r="L14" i="33"/>
  <c r="L15" i="33"/>
  <c r="L16" i="33"/>
  <c r="L17" i="33"/>
  <c r="L18" i="33"/>
  <c r="L19" i="33"/>
  <c r="L20" i="33"/>
  <c r="K21" i="33"/>
  <c r="J21" i="33"/>
  <c r="I21" i="33"/>
  <c r="H21" i="33"/>
  <c r="H28" i="33" s="1"/>
  <c r="G21" i="33"/>
  <c r="G28" i="33" s="1"/>
  <c r="F21" i="33"/>
  <c r="F28" i="33"/>
  <c r="I28" i="33"/>
  <c r="J28" i="33"/>
  <c r="K28" i="33"/>
  <c r="L27" i="33"/>
  <c r="G27" i="33"/>
  <c r="H27" i="33"/>
  <c r="I27" i="33"/>
  <c r="J27" i="33"/>
  <c r="K27" i="33"/>
  <c r="F27" i="33"/>
  <c r="L21" i="33" l="1"/>
  <c r="L28" i="33" s="1"/>
  <c r="R43" i="9" l="1"/>
  <c r="D52" i="31" s="1"/>
  <c r="D44" i="31" l="1"/>
  <c r="D43" i="31"/>
  <c r="D42" i="31"/>
  <c r="D41" i="31"/>
  <c r="L26" i="33"/>
  <c r="L25" i="33"/>
  <c r="L24" i="33"/>
  <c r="L22" i="33"/>
  <c r="D45" i="31" l="1"/>
  <c r="R11" i="9" l="1"/>
  <c r="R13" i="9"/>
  <c r="R26" i="9" l="1"/>
  <c r="R21" i="9"/>
  <c r="R17" i="9"/>
  <c r="G59" i="2" l="1"/>
  <c r="C26" i="9"/>
  <c r="S16" i="9"/>
  <c r="C14" i="9"/>
  <c r="R24" i="9" l="1"/>
  <c r="D57" i="31" l="1"/>
  <c r="A28" i="21" l="1"/>
  <c r="N8" i="21"/>
  <c r="K8" i="21"/>
  <c r="A24" i="21" s="1"/>
  <c r="L8" i="21" l="1"/>
  <c r="I8" i="21"/>
  <c r="S29" i="20"/>
  <c r="S28" i="20"/>
  <c r="S27" i="20"/>
  <c r="S26" i="20"/>
  <c r="S25" i="20"/>
  <c r="S24" i="20"/>
  <c r="S23" i="20"/>
  <c r="S22" i="20"/>
  <c r="S21" i="20"/>
  <c r="S19" i="20"/>
  <c r="S17" i="20"/>
  <c r="S16" i="20"/>
  <c r="S15" i="20"/>
  <c r="S13" i="20"/>
  <c r="S11" i="20"/>
  <c r="S10" i="20"/>
  <c r="J8" i="21" l="1"/>
  <c r="G8" i="21"/>
  <c r="A20" i="21"/>
  <c r="D15" i="21"/>
  <c r="P33" i="8"/>
  <c r="P32" i="8"/>
  <c r="P31" i="8"/>
  <c r="P29" i="8"/>
  <c r="P28" i="8"/>
  <c r="P27" i="8"/>
  <c r="P26" i="8"/>
  <c r="P24" i="8"/>
  <c r="P23" i="8"/>
  <c r="P22" i="8"/>
  <c r="P21" i="8"/>
  <c r="P19" i="8"/>
  <c r="P18" i="8"/>
  <c r="P17" i="8"/>
  <c r="P16" i="8"/>
  <c r="P15" i="8"/>
  <c r="P13" i="8"/>
  <c r="N32" i="8"/>
  <c r="N31" i="8"/>
  <c r="N29" i="8"/>
  <c r="N28" i="8"/>
  <c r="N27" i="8"/>
  <c r="N26" i="8"/>
  <c r="N24" i="8"/>
  <c r="N22" i="8"/>
  <c r="N21" i="8"/>
  <c r="N19" i="8"/>
  <c r="N18" i="8"/>
  <c r="N17" i="8"/>
  <c r="N16" i="8"/>
  <c r="N15" i="8"/>
  <c r="N13" i="8"/>
  <c r="E8" i="21" l="1"/>
  <c r="H8" i="21"/>
  <c r="A16" i="21"/>
  <c r="I41" i="3"/>
  <c r="J41" i="3"/>
  <c r="K41" i="3"/>
  <c r="A12" i="21" l="1"/>
  <c r="A10" i="21" s="1"/>
  <c r="F8" i="21"/>
  <c r="D8" i="21"/>
  <c r="G41" i="4"/>
  <c r="G49" i="2" l="1"/>
  <c r="G39" i="2"/>
  <c r="H29" i="3"/>
  <c r="H15" i="3"/>
  <c r="G42" i="4"/>
  <c r="G46" i="4" s="1"/>
  <c r="G20" i="4"/>
  <c r="J62" i="5"/>
  <c r="J56" i="5"/>
  <c r="L43" i="10"/>
  <c r="J24" i="10"/>
  <c r="J14" i="11"/>
  <c r="D34" i="11"/>
  <c r="D33" i="11"/>
  <c r="J40" i="12"/>
  <c r="J41" i="12"/>
  <c r="K36" i="12"/>
  <c r="K31" i="12"/>
  <c r="K26" i="12"/>
  <c r="K20" i="12"/>
  <c r="G20" i="12"/>
  <c r="I28" i="13"/>
  <c r="I19" i="13"/>
  <c r="F38" i="14"/>
  <c r="O10" i="20"/>
  <c r="L31" i="21"/>
  <c r="K31" i="21"/>
  <c r="J31" i="21"/>
  <c r="J27" i="21"/>
  <c r="I31" i="21"/>
  <c r="H31" i="21"/>
  <c r="H27" i="21"/>
  <c r="H23" i="21"/>
  <c r="G31" i="21"/>
  <c r="F31" i="21"/>
  <c r="F27" i="21"/>
  <c r="F23" i="21"/>
  <c r="F19" i="21"/>
  <c r="E31" i="21"/>
  <c r="D31" i="21"/>
  <c r="D27" i="21"/>
  <c r="D23" i="21"/>
  <c r="D19" i="21"/>
  <c r="F15" i="21"/>
  <c r="H10" i="21" s="1"/>
  <c r="F17" i="21"/>
  <c r="F16" i="30"/>
  <c r="F22" i="30"/>
  <c r="F17" i="30"/>
  <c r="C17" i="24"/>
  <c r="S27" i="23"/>
  <c r="S26" i="23"/>
  <c r="X16" i="23"/>
  <c r="H28" i="21"/>
  <c r="J28" i="21" s="1"/>
  <c r="L27" i="21" s="1"/>
  <c r="N10" i="21" s="1"/>
  <c r="H22" i="21"/>
  <c r="J22" i="21" s="1"/>
  <c r="H19" i="21"/>
  <c r="J10" i="21" s="1"/>
  <c r="H18" i="21"/>
  <c r="H17" i="21"/>
  <c r="F30" i="21"/>
  <c r="H30" i="21" s="1"/>
  <c r="J30" i="21" s="1"/>
  <c r="L30" i="21" s="1"/>
  <c r="N30" i="21" s="1"/>
  <c r="F29" i="21"/>
  <c r="H29" i="21" s="1"/>
  <c r="J29" i="21" s="1"/>
  <c r="L29" i="21" s="1"/>
  <c r="N29" i="21" s="1"/>
  <c r="F28" i="21"/>
  <c r="F26" i="21"/>
  <c r="H26" i="21" s="1"/>
  <c r="J26" i="21" s="1"/>
  <c r="L26" i="21" s="1"/>
  <c r="F25" i="21"/>
  <c r="H25" i="21" s="1"/>
  <c r="J25" i="21" s="1"/>
  <c r="L25" i="21" s="1"/>
  <c r="F24" i="21"/>
  <c r="H24" i="21" s="1"/>
  <c r="J23" i="21" s="1"/>
  <c r="L10" i="21" s="1"/>
  <c r="F22" i="21"/>
  <c r="F21" i="21"/>
  <c r="H21" i="21" s="1"/>
  <c r="J21" i="21" s="1"/>
  <c r="F20" i="21"/>
  <c r="F18" i="21"/>
  <c r="F14" i="21"/>
  <c r="F13" i="21"/>
  <c r="F10" i="21"/>
  <c r="P37" i="14"/>
  <c r="P35" i="14"/>
  <c r="P34" i="14"/>
  <c r="P32" i="14"/>
  <c r="P36" i="14" s="1"/>
  <c r="P24" i="14"/>
  <c r="P19" i="14"/>
  <c r="P21" i="14"/>
  <c r="P12" i="14"/>
  <c r="K24" i="14"/>
  <c r="K29" i="14"/>
  <c r="K30" i="14"/>
  <c r="K35" i="14"/>
  <c r="K37" i="14"/>
  <c r="K26" i="14"/>
  <c r="K22" i="14"/>
  <c r="E33" i="8"/>
  <c r="G24" i="7"/>
  <c r="G14" i="7"/>
  <c r="G21" i="7"/>
  <c r="H21" i="7"/>
  <c r="H41" i="4"/>
  <c r="I41" i="4"/>
  <c r="J41" i="4"/>
  <c r="K42" i="12" l="1"/>
  <c r="H14" i="7" l="1"/>
  <c r="H24" i="7" s="1"/>
  <c r="G16" i="4"/>
  <c r="H16" i="4"/>
  <c r="I16" i="4"/>
  <c r="J16" i="4"/>
  <c r="H13" i="4"/>
  <c r="I13" i="4"/>
  <c r="J13" i="4"/>
  <c r="J20" i="4" s="1"/>
  <c r="G13" i="4"/>
  <c r="H22" i="3"/>
  <c r="I20" i="4" l="1"/>
  <c r="H20" i="4"/>
  <c r="Q18" i="14"/>
  <c r="R18" i="14"/>
  <c r="S18" i="14"/>
  <c r="P47" i="10" l="1"/>
  <c r="M47" i="10"/>
  <c r="P28" i="10"/>
  <c r="N43" i="10"/>
  <c r="D43" i="10"/>
  <c r="P24" i="10"/>
  <c r="E43" i="10"/>
  <c r="F43" i="10"/>
  <c r="G43" i="10"/>
  <c r="H43" i="10"/>
  <c r="I43" i="10"/>
  <c r="J43" i="10"/>
  <c r="O43" i="10"/>
  <c r="E24" i="10"/>
  <c r="F24" i="10"/>
  <c r="G24" i="10"/>
  <c r="H24" i="10"/>
  <c r="I24" i="10"/>
  <c r="L24" i="10"/>
  <c r="M24" i="10"/>
  <c r="M28" i="10" s="1"/>
  <c r="N24" i="10"/>
  <c r="O24" i="10"/>
  <c r="D24" i="10"/>
  <c r="K61" i="5"/>
  <c r="J61" i="5"/>
  <c r="K56" i="5"/>
  <c r="K62" i="5" s="1"/>
  <c r="K35" i="5"/>
  <c r="J35" i="5"/>
  <c r="K30" i="5"/>
  <c r="K36" i="5" s="1"/>
  <c r="K37" i="5" s="1"/>
  <c r="J30" i="5"/>
  <c r="J36" i="5" s="1"/>
  <c r="J37" i="5" s="1"/>
  <c r="D27" i="31" l="1"/>
  <c r="L26" i="23" l="1"/>
  <c r="L27" i="23" s="1"/>
  <c r="M26" i="23"/>
  <c r="M27" i="23" s="1"/>
  <c r="N26" i="23"/>
  <c r="O26" i="23"/>
  <c r="P26" i="23"/>
  <c r="Q26" i="23"/>
  <c r="T26" i="23"/>
  <c r="U26" i="23"/>
  <c r="V26" i="23"/>
  <c r="W26" i="23"/>
  <c r="W27" i="23" s="1"/>
  <c r="X25" i="23"/>
  <c r="R25" i="23"/>
  <c r="X24" i="23"/>
  <c r="R24" i="23"/>
  <c r="X23" i="23"/>
  <c r="R23" i="23"/>
  <c r="X22" i="23"/>
  <c r="R22" i="23"/>
  <c r="X21" i="23"/>
  <c r="R21" i="23"/>
  <c r="X20" i="23"/>
  <c r="R20" i="23"/>
  <c r="X19" i="23"/>
  <c r="X26" i="23" s="1"/>
  <c r="R19" i="23"/>
  <c r="X18" i="23"/>
  <c r="R18" i="23"/>
  <c r="R26" i="23" s="1"/>
  <c r="M16" i="23"/>
  <c r="N16" i="23"/>
  <c r="N27" i="23" s="1"/>
  <c r="O16" i="23"/>
  <c r="P16" i="23"/>
  <c r="P27" i="23" s="1"/>
  <c r="Q16" i="23"/>
  <c r="S16" i="23"/>
  <c r="T16" i="23"/>
  <c r="U16" i="23"/>
  <c r="V16" i="23"/>
  <c r="V27" i="23" s="1"/>
  <c r="W16" i="23"/>
  <c r="L16" i="23"/>
  <c r="R15" i="23"/>
  <c r="R14" i="23"/>
  <c r="R13" i="23"/>
  <c r="R16" i="23" s="1"/>
  <c r="X15" i="23"/>
  <c r="X14" i="23"/>
  <c r="X13" i="23"/>
  <c r="K34" i="25"/>
  <c r="K37" i="25"/>
  <c r="K36" i="25"/>
  <c r="K32" i="25"/>
  <c r="K31" i="25"/>
  <c r="K30" i="25"/>
  <c r="K29" i="25"/>
  <c r="K28" i="25"/>
  <c r="K27" i="25"/>
  <c r="K22" i="25"/>
  <c r="K25" i="25"/>
  <c r="K24" i="25"/>
  <c r="K20" i="25"/>
  <c r="K19" i="25"/>
  <c r="K18" i="25"/>
  <c r="K16" i="25"/>
  <c r="K14" i="25"/>
  <c r="K12" i="25"/>
  <c r="I38" i="25"/>
  <c r="J38" i="25"/>
  <c r="K38" i="25"/>
  <c r="H38" i="25"/>
  <c r="I26" i="25"/>
  <c r="J26" i="25"/>
  <c r="K26" i="25"/>
  <c r="H26" i="25"/>
  <c r="H33" i="25" s="1"/>
  <c r="I21" i="25"/>
  <c r="J21" i="25"/>
  <c r="H21" i="25"/>
  <c r="I15" i="25"/>
  <c r="J15" i="25"/>
  <c r="H15" i="25"/>
  <c r="H17" i="30"/>
  <c r="H24" i="30" s="1"/>
  <c r="F18" i="30"/>
  <c r="F21" i="30"/>
  <c r="F20" i="30"/>
  <c r="F15" i="30"/>
  <c r="F14" i="30"/>
  <c r="F13" i="30"/>
  <c r="F12" i="30"/>
  <c r="F9" i="30"/>
  <c r="H22" i="30"/>
  <c r="G22" i="30"/>
  <c r="G24" i="30" s="1"/>
  <c r="E22" i="30"/>
  <c r="D22" i="30"/>
  <c r="G17" i="30"/>
  <c r="E17" i="30"/>
  <c r="E24" i="30" s="1"/>
  <c r="D17" i="30"/>
  <c r="D24" i="30" l="1"/>
  <c r="I33" i="25"/>
  <c r="K21" i="25"/>
  <c r="J33" i="25"/>
  <c r="R27" i="23"/>
  <c r="Q27" i="23"/>
  <c r="X27" i="23"/>
  <c r="U27" i="23"/>
  <c r="T27" i="23"/>
  <c r="O27" i="23"/>
  <c r="D84" i="31" s="1"/>
  <c r="K15" i="25"/>
  <c r="K33" i="25" s="1"/>
  <c r="F24" i="30"/>
  <c r="T13" i="20" l="1"/>
  <c r="T29" i="20"/>
  <c r="T27" i="20"/>
  <c r="T26" i="20"/>
  <c r="T22" i="20"/>
  <c r="T17" i="20"/>
  <c r="T16" i="20"/>
  <c r="T15" i="20"/>
  <c r="T18" i="20" s="1"/>
  <c r="T10" i="20"/>
  <c r="O13" i="20"/>
  <c r="O12" i="20"/>
  <c r="O19" i="20"/>
  <c r="T19" i="20" s="1"/>
  <c r="O29" i="20"/>
  <c r="O28" i="20"/>
  <c r="T28" i="20" s="1"/>
  <c r="O27" i="20"/>
  <c r="O26" i="20"/>
  <c r="O25" i="20"/>
  <c r="T25" i="20" s="1"/>
  <c r="O24" i="20"/>
  <c r="T24" i="20" s="1"/>
  <c r="O22" i="20"/>
  <c r="O21" i="20"/>
  <c r="T21" i="20" s="1"/>
  <c r="O17" i="20"/>
  <c r="O16" i="20"/>
  <c r="O15" i="20"/>
  <c r="O18" i="20" s="1"/>
  <c r="O11" i="20"/>
  <c r="T11" i="20" s="1"/>
  <c r="K19" i="20"/>
  <c r="K17" i="20"/>
  <c r="K16" i="20"/>
  <c r="K15" i="20"/>
  <c r="K11" i="20"/>
  <c r="K10" i="20"/>
  <c r="N30" i="20"/>
  <c r="J23" i="20"/>
  <c r="I23" i="20"/>
  <c r="I30" i="20" s="1"/>
  <c r="L23" i="20"/>
  <c r="M23" i="20"/>
  <c r="N23" i="20"/>
  <c r="P23" i="20"/>
  <c r="P30" i="20" s="1"/>
  <c r="Q23" i="20"/>
  <c r="R23" i="20"/>
  <c r="R30" i="20" s="1"/>
  <c r="H23" i="20"/>
  <c r="I18" i="20"/>
  <c r="J18" i="20"/>
  <c r="L18" i="20"/>
  <c r="M18" i="20"/>
  <c r="N18" i="20"/>
  <c r="P18" i="20"/>
  <c r="Q18" i="20"/>
  <c r="Q30" i="20" s="1"/>
  <c r="R18" i="20"/>
  <c r="H18" i="20"/>
  <c r="I12" i="20"/>
  <c r="J12" i="20"/>
  <c r="J30" i="20" s="1"/>
  <c r="K12" i="20"/>
  <c r="L12" i="20"/>
  <c r="L30" i="20" s="1"/>
  <c r="M12" i="20"/>
  <c r="M30" i="20" s="1"/>
  <c r="N12" i="20"/>
  <c r="P12" i="20"/>
  <c r="Q12" i="20"/>
  <c r="R12" i="20"/>
  <c r="S12" i="20"/>
  <c r="H12" i="20"/>
  <c r="K13" i="20"/>
  <c r="K29" i="20"/>
  <c r="K28" i="20"/>
  <c r="K27" i="20"/>
  <c r="K26" i="20"/>
  <c r="K25" i="20"/>
  <c r="K24" i="20"/>
  <c r="K22" i="20"/>
  <c r="K23" i="20" s="1"/>
  <c r="K21" i="20"/>
  <c r="V32" i="19"/>
  <c r="V29" i="19"/>
  <c r="V28" i="19"/>
  <c r="V27" i="19"/>
  <c r="W27" i="19" s="1"/>
  <c r="V26" i="19"/>
  <c r="V25" i="19"/>
  <c r="V24" i="19"/>
  <c r="V19" i="19"/>
  <c r="V21" i="19"/>
  <c r="V22" i="19"/>
  <c r="V13" i="19"/>
  <c r="V17" i="19"/>
  <c r="V16" i="19"/>
  <c r="V15" i="19"/>
  <c r="V11" i="19"/>
  <c r="V10" i="19"/>
  <c r="V12" i="19" s="1"/>
  <c r="R25" i="19"/>
  <c r="R24" i="19"/>
  <c r="N32" i="19"/>
  <c r="R32" i="19" s="1"/>
  <c r="N29" i="19"/>
  <c r="R29" i="19" s="1"/>
  <c r="N28" i="19"/>
  <c r="R28" i="19" s="1"/>
  <c r="N27" i="19"/>
  <c r="R27" i="19" s="1"/>
  <c r="N26" i="19"/>
  <c r="R26" i="19" s="1"/>
  <c r="N25" i="19"/>
  <c r="N24" i="19"/>
  <c r="N19" i="19"/>
  <c r="R19" i="19" s="1"/>
  <c r="N23" i="19"/>
  <c r="N22" i="19"/>
  <c r="R22" i="19" s="1"/>
  <c r="N21" i="19"/>
  <c r="R21" i="19" s="1"/>
  <c r="N16" i="19"/>
  <c r="R16" i="19" s="1"/>
  <c r="N17" i="19"/>
  <c r="R17" i="19" s="1"/>
  <c r="N15" i="19"/>
  <c r="N13" i="19"/>
  <c r="R13" i="19" s="1"/>
  <c r="N11" i="19"/>
  <c r="R11" i="19" s="1"/>
  <c r="W11" i="19" s="1"/>
  <c r="N10" i="19"/>
  <c r="N12" i="19" s="1"/>
  <c r="O39" i="10"/>
  <c r="O47" i="10" s="1"/>
  <c r="N39" i="10"/>
  <c r="N47" i="10" s="1"/>
  <c r="L39" i="10"/>
  <c r="L47" i="10" s="1"/>
  <c r="J39" i="10"/>
  <c r="J47" i="10" s="1"/>
  <c r="I39" i="10"/>
  <c r="I47" i="10" s="1"/>
  <c r="H39" i="10"/>
  <c r="H47" i="10" s="1"/>
  <c r="G39" i="10"/>
  <c r="G47" i="10" s="1"/>
  <c r="F39" i="10"/>
  <c r="F47" i="10" s="1"/>
  <c r="E39" i="10"/>
  <c r="E47" i="10" s="1"/>
  <c r="D39" i="10"/>
  <c r="D47" i="10" s="1"/>
  <c r="E20" i="10"/>
  <c r="E28" i="10" s="1"/>
  <c r="F20" i="10"/>
  <c r="F28" i="10" s="1"/>
  <c r="G20" i="10"/>
  <c r="G28" i="10" s="1"/>
  <c r="H20" i="10"/>
  <c r="H28" i="10" s="1"/>
  <c r="I20" i="10"/>
  <c r="I28" i="10" s="1"/>
  <c r="J20" i="10"/>
  <c r="J28" i="10" s="1"/>
  <c r="L20" i="10"/>
  <c r="L28" i="10" s="1"/>
  <c r="N20" i="10"/>
  <c r="N28" i="10" s="1"/>
  <c r="O20" i="10"/>
  <c r="O28" i="10" s="1"/>
  <c r="D20" i="10"/>
  <c r="D28" i="10" s="1"/>
  <c r="K23" i="19"/>
  <c r="L23" i="19"/>
  <c r="M23" i="19"/>
  <c r="O23" i="19"/>
  <c r="P23" i="19"/>
  <c r="Q23" i="19"/>
  <c r="S23" i="19"/>
  <c r="T23" i="19"/>
  <c r="U23" i="19"/>
  <c r="H23" i="19"/>
  <c r="K18" i="19"/>
  <c r="L18" i="19"/>
  <c r="M18" i="19"/>
  <c r="O18" i="19"/>
  <c r="P18" i="19"/>
  <c r="Q18" i="19"/>
  <c r="S18" i="19"/>
  <c r="T18" i="19"/>
  <c r="U18" i="19"/>
  <c r="H18" i="19"/>
  <c r="K12" i="19"/>
  <c r="L12" i="19"/>
  <c r="M12" i="19"/>
  <c r="O12" i="19"/>
  <c r="P12" i="19"/>
  <c r="Q12" i="19"/>
  <c r="S12" i="19"/>
  <c r="T12" i="19"/>
  <c r="U12" i="19"/>
  <c r="H12" i="19"/>
  <c r="G25" i="18"/>
  <c r="H25" i="18"/>
  <c r="I25" i="18"/>
  <c r="J25" i="18"/>
  <c r="K25" i="18"/>
  <c r="L25" i="18"/>
  <c r="M25" i="18"/>
  <c r="F25" i="18"/>
  <c r="G20" i="18"/>
  <c r="G27" i="18" s="1"/>
  <c r="H20" i="18"/>
  <c r="H27" i="18" s="1"/>
  <c r="I20" i="18"/>
  <c r="I27" i="18" s="1"/>
  <c r="J20" i="18"/>
  <c r="J27" i="18" s="1"/>
  <c r="K20" i="18"/>
  <c r="K27" i="18" s="1"/>
  <c r="L20" i="18"/>
  <c r="L27" i="18" s="1"/>
  <c r="M20" i="18"/>
  <c r="M27" i="18" s="1"/>
  <c r="F20" i="18"/>
  <c r="F27" i="18" s="1"/>
  <c r="W17" i="19" l="1"/>
  <c r="V23" i="19"/>
  <c r="W19" i="19"/>
  <c r="H30" i="19"/>
  <c r="V18" i="19"/>
  <c r="W13" i="19"/>
  <c r="W24" i="19"/>
  <c r="W28" i="19"/>
  <c r="W15" i="19"/>
  <c r="W22" i="19"/>
  <c r="W25" i="19"/>
  <c r="W29" i="19"/>
  <c r="U30" i="19"/>
  <c r="K30" i="19"/>
  <c r="S30" i="19"/>
  <c r="W16" i="19"/>
  <c r="W21" i="19"/>
  <c r="W26" i="19"/>
  <c r="W32" i="19"/>
  <c r="O30" i="19"/>
  <c r="P30" i="19"/>
  <c r="R10" i="19"/>
  <c r="W10" i="19" s="1"/>
  <c r="T30" i="19"/>
  <c r="Q30" i="19"/>
  <c r="R23" i="19"/>
  <c r="M30" i="19"/>
  <c r="N18" i="19"/>
  <c r="N30" i="19" s="1"/>
  <c r="R15" i="19"/>
  <c r="L30" i="19"/>
  <c r="K18" i="20"/>
  <c r="T23" i="20"/>
  <c r="T30" i="20" s="1"/>
  <c r="D22" i="31" s="1"/>
  <c r="O23" i="20"/>
  <c r="O30" i="20" s="1"/>
  <c r="H30" i="20"/>
  <c r="S18" i="20"/>
  <c r="S30" i="20" s="1"/>
  <c r="T12" i="20"/>
  <c r="K30" i="20"/>
  <c r="V30" i="19"/>
  <c r="F34" i="17"/>
  <c r="E34" i="17"/>
  <c r="D34" i="17"/>
  <c r="E27" i="17"/>
  <c r="F27" i="17"/>
  <c r="D27" i="17"/>
  <c r="E20" i="17"/>
  <c r="F20" i="17"/>
  <c r="D20" i="17"/>
  <c r="W23" i="19" l="1"/>
  <c r="R12" i="19"/>
  <c r="W12" i="19" s="1"/>
  <c r="D35" i="17"/>
  <c r="R18" i="19"/>
  <c r="W18" i="19" s="1"/>
  <c r="F35" i="17"/>
  <c r="E35" i="17"/>
  <c r="L54" i="16"/>
  <c r="F30" i="16"/>
  <c r="J28" i="16"/>
  <c r="J30" i="16" s="1"/>
  <c r="L28" i="16"/>
  <c r="L30" i="16" s="1"/>
  <c r="I28" i="16"/>
  <c r="I30" i="16" s="1"/>
  <c r="H28" i="16"/>
  <c r="H30" i="16" s="1"/>
  <c r="G28" i="16"/>
  <c r="G30" i="16" s="1"/>
  <c r="F28" i="16"/>
  <c r="E28" i="16"/>
  <c r="E30" i="16" s="1"/>
  <c r="E23" i="15"/>
  <c r="D23" i="15"/>
  <c r="P30" i="14"/>
  <c r="P29" i="14"/>
  <c r="P26" i="14"/>
  <c r="P31" i="14" s="1"/>
  <c r="P38" i="14" s="1"/>
  <c r="M36" i="14"/>
  <c r="S36" i="14"/>
  <c r="R36" i="14"/>
  <c r="Q36" i="14"/>
  <c r="O36" i="14"/>
  <c r="O38" i="14" s="1"/>
  <c r="N36" i="14"/>
  <c r="L36" i="14"/>
  <c r="J36" i="14"/>
  <c r="H36" i="14"/>
  <c r="G36" i="14"/>
  <c r="F36" i="14"/>
  <c r="K34" i="14"/>
  <c r="K32" i="14"/>
  <c r="S31" i="14"/>
  <c r="S38" i="14" s="1"/>
  <c r="R31" i="14"/>
  <c r="R38" i="14" s="1"/>
  <c r="Q31" i="14"/>
  <c r="Q38" i="14" s="1"/>
  <c r="O31" i="14"/>
  <c r="N31" i="14"/>
  <c r="N38" i="14" s="1"/>
  <c r="M31" i="14"/>
  <c r="L31" i="14"/>
  <c r="K31" i="14"/>
  <c r="J31" i="14"/>
  <c r="H31" i="14"/>
  <c r="H38" i="14" s="1"/>
  <c r="G31" i="14"/>
  <c r="G38" i="14" s="1"/>
  <c r="F31" i="14"/>
  <c r="S25" i="14"/>
  <c r="P22" i="14"/>
  <c r="S23" i="14"/>
  <c r="R23" i="14"/>
  <c r="R25" i="14" s="1"/>
  <c r="Q23" i="14"/>
  <c r="Q25" i="14" s="1"/>
  <c r="O23" i="14"/>
  <c r="N23" i="14"/>
  <c r="L23" i="14"/>
  <c r="J23" i="14"/>
  <c r="K21" i="14"/>
  <c r="K19" i="14"/>
  <c r="K23" i="14" s="1"/>
  <c r="G23" i="14"/>
  <c r="H23" i="14"/>
  <c r="H25" i="14" s="1"/>
  <c r="F23" i="14"/>
  <c r="O18" i="14"/>
  <c r="O25" i="14" s="1"/>
  <c r="N18" i="14"/>
  <c r="N25" i="14" s="1"/>
  <c r="L18" i="14"/>
  <c r="P16" i="14"/>
  <c r="P17" i="14"/>
  <c r="P15" i="14"/>
  <c r="J18" i="14"/>
  <c r="J25" i="14" s="1"/>
  <c r="G18" i="14"/>
  <c r="G25" i="14" s="1"/>
  <c r="H18" i="14"/>
  <c r="F18" i="14"/>
  <c r="K16" i="14"/>
  <c r="K17" i="14"/>
  <c r="K15" i="14"/>
  <c r="K12" i="14"/>
  <c r="M38" i="14" l="1"/>
  <c r="J38" i="14"/>
  <c r="K36" i="14"/>
  <c r="K38" i="14" s="1"/>
  <c r="L38" i="14"/>
  <c r="L25" i="14"/>
  <c r="F25" i="14"/>
  <c r="K18" i="14"/>
  <c r="K25" i="14" s="1"/>
  <c r="P18" i="14"/>
  <c r="R30" i="19"/>
  <c r="W30" i="19" s="1"/>
  <c r="P40" i="14"/>
  <c r="P23" i="14"/>
  <c r="P25" i="14" s="1"/>
  <c r="J28" i="13"/>
  <c r="J19" i="13"/>
  <c r="E19" i="13"/>
  <c r="F19" i="13"/>
  <c r="G19" i="13"/>
  <c r="H19" i="13"/>
  <c r="D19" i="13"/>
  <c r="F28" i="13"/>
  <c r="G28" i="13"/>
  <c r="H28" i="13"/>
  <c r="E28" i="13"/>
  <c r="I27" i="13"/>
  <c r="I26" i="13"/>
  <c r="I25" i="13"/>
  <c r="I24" i="13"/>
  <c r="I23" i="13"/>
  <c r="I22" i="13"/>
  <c r="I21" i="13"/>
  <c r="I20" i="13"/>
  <c r="I18" i="13"/>
  <c r="I17" i="13"/>
  <c r="I16" i="13"/>
  <c r="I15" i="13"/>
  <c r="I14" i="13"/>
  <c r="I13" i="13"/>
  <c r="I12" i="13"/>
  <c r="I10" i="13"/>
  <c r="F36" i="12" l="1"/>
  <c r="G36" i="12"/>
  <c r="H36" i="12"/>
  <c r="I36" i="12"/>
  <c r="E36" i="12"/>
  <c r="F31" i="12"/>
  <c r="G31" i="12"/>
  <c r="H31" i="12"/>
  <c r="I31" i="12"/>
  <c r="E31" i="12"/>
  <c r="F26" i="12"/>
  <c r="G26" i="12"/>
  <c r="G42" i="12" s="1"/>
  <c r="H26" i="12"/>
  <c r="I26" i="12"/>
  <c r="E26" i="12"/>
  <c r="F20" i="12"/>
  <c r="F42" i="12" s="1"/>
  <c r="H20" i="12"/>
  <c r="I20" i="12"/>
  <c r="E20" i="12"/>
  <c r="E42" i="12" s="1"/>
  <c r="J39" i="12"/>
  <c r="J38" i="12"/>
  <c r="J37" i="12"/>
  <c r="J35" i="12"/>
  <c r="J34" i="12"/>
  <c r="J33" i="12"/>
  <c r="J32" i="12"/>
  <c r="J30" i="12"/>
  <c r="J29" i="12"/>
  <c r="J28" i="12"/>
  <c r="J27" i="12"/>
  <c r="J25" i="12"/>
  <c r="J24" i="12"/>
  <c r="J23" i="12"/>
  <c r="J22" i="12"/>
  <c r="J13" i="12"/>
  <c r="J14" i="12"/>
  <c r="J15" i="12"/>
  <c r="J16" i="12"/>
  <c r="J17" i="12"/>
  <c r="J18" i="12"/>
  <c r="J12" i="12"/>
  <c r="J10" i="12"/>
  <c r="E19" i="12"/>
  <c r="F19" i="12"/>
  <c r="G19" i="12"/>
  <c r="H19" i="12"/>
  <c r="I19" i="12"/>
  <c r="K19" i="12"/>
  <c r="D19" i="12"/>
  <c r="J42" i="11"/>
  <c r="J41" i="11"/>
  <c r="J40" i="11"/>
  <c r="J39" i="11"/>
  <c r="J38" i="11"/>
  <c r="J36" i="11"/>
  <c r="J43" i="11" s="1"/>
  <c r="J31" i="11"/>
  <c r="J30" i="11"/>
  <c r="J29" i="11"/>
  <c r="J28" i="11"/>
  <c r="J27" i="11"/>
  <c r="J26" i="11"/>
  <c r="J32" i="11" s="1"/>
  <c r="J25" i="11"/>
  <c r="J23" i="11"/>
  <c r="J20" i="11"/>
  <c r="J19" i="11"/>
  <c r="J18" i="11"/>
  <c r="J17" i="11"/>
  <c r="J16" i="11"/>
  <c r="J15" i="11"/>
  <c r="J11" i="11"/>
  <c r="K46" i="10"/>
  <c r="K45" i="10"/>
  <c r="K44" i="10"/>
  <c r="K42" i="10"/>
  <c r="K41" i="10"/>
  <c r="K43" i="10" s="1"/>
  <c r="K40" i="10"/>
  <c r="K38" i="10"/>
  <c r="K37" i="10"/>
  <c r="K36" i="10"/>
  <c r="K35" i="10"/>
  <c r="K34" i="10"/>
  <c r="K32" i="10"/>
  <c r="K30" i="10"/>
  <c r="K27" i="10"/>
  <c r="K26" i="10"/>
  <c r="K25" i="10"/>
  <c r="K23" i="10"/>
  <c r="K22" i="10"/>
  <c r="K24" i="10" s="1"/>
  <c r="K21" i="10"/>
  <c r="K19" i="10"/>
  <c r="K18" i="10"/>
  <c r="K17" i="10"/>
  <c r="K16" i="10"/>
  <c r="K15" i="10"/>
  <c r="K13" i="10"/>
  <c r="K11" i="10"/>
  <c r="D32" i="11"/>
  <c r="E43" i="11"/>
  <c r="F43" i="11"/>
  <c r="G43" i="11"/>
  <c r="H43" i="11"/>
  <c r="I43" i="11"/>
  <c r="D43" i="11"/>
  <c r="E33" i="11"/>
  <c r="E34" i="11" s="1"/>
  <c r="I33" i="11"/>
  <c r="E32" i="11"/>
  <c r="F32" i="11"/>
  <c r="F33" i="11" s="1"/>
  <c r="G32" i="11"/>
  <c r="G33" i="11" s="1"/>
  <c r="H32" i="11"/>
  <c r="H33" i="11" s="1"/>
  <c r="I32" i="11"/>
  <c r="E22" i="11"/>
  <c r="H22" i="11"/>
  <c r="I22" i="11"/>
  <c r="I34" i="11" s="1"/>
  <c r="E21" i="11"/>
  <c r="F21" i="11"/>
  <c r="F22" i="11" s="1"/>
  <c r="G21" i="11"/>
  <c r="G22" i="11" s="1"/>
  <c r="H21" i="11"/>
  <c r="I21" i="11"/>
  <c r="D21" i="11"/>
  <c r="D22" i="11" s="1"/>
  <c r="L30" i="9"/>
  <c r="M30" i="9"/>
  <c r="N30" i="9"/>
  <c r="O30" i="9"/>
  <c r="P30" i="9"/>
  <c r="Q30" i="9"/>
  <c r="K30" i="9"/>
  <c r="J30" i="9"/>
  <c r="D30" i="9"/>
  <c r="E30" i="9"/>
  <c r="F30" i="9"/>
  <c r="G30" i="9"/>
  <c r="H30" i="9"/>
  <c r="I30" i="9"/>
  <c r="C30" i="9"/>
  <c r="L28" i="9"/>
  <c r="M28" i="9"/>
  <c r="N28" i="9"/>
  <c r="O28" i="9"/>
  <c r="P28" i="9"/>
  <c r="Q28" i="9"/>
  <c r="K28" i="9"/>
  <c r="J28" i="9"/>
  <c r="D28" i="9"/>
  <c r="E28" i="9"/>
  <c r="F28" i="9"/>
  <c r="G28" i="9"/>
  <c r="H28" i="9"/>
  <c r="I28" i="9"/>
  <c r="C28" i="9"/>
  <c r="C29" i="9" s="1"/>
  <c r="L26" i="9"/>
  <c r="M26" i="9"/>
  <c r="N26" i="9"/>
  <c r="O26" i="9"/>
  <c r="P26" i="9"/>
  <c r="Q26" i="9"/>
  <c r="K26" i="9"/>
  <c r="J26" i="9"/>
  <c r="I26" i="9"/>
  <c r="D26" i="9"/>
  <c r="D29" i="9" s="1"/>
  <c r="E26" i="9"/>
  <c r="E29" i="9" s="1"/>
  <c r="F26" i="9"/>
  <c r="F29" i="9" s="1"/>
  <c r="G26" i="9"/>
  <c r="G29" i="9" s="1"/>
  <c r="H26" i="9"/>
  <c r="H29" i="9" s="1"/>
  <c r="R19" i="9"/>
  <c r="R28" i="9" s="1"/>
  <c r="L21" i="9"/>
  <c r="M21" i="9"/>
  <c r="N21" i="9"/>
  <c r="O21" i="9"/>
  <c r="P21" i="9"/>
  <c r="Q21" i="9"/>
  <c r="K21" i="9"/>
  <c r="J21" i="9"/>
  <c r="I21" i="9"/>
  <c r="D21" i="9"/>
  <c r="E21" i="9"/>
  <c r="F21" i="9"/>
  <c r="G21" i="9"/>
  <c r="H21" i="9"/>
  <c r="C21" i="9"/>
  <c r="L17" i="9"/>
  <c r="L20" i="9" s="1"/>
  <c r="M17" i="9"/>
  <c r="M20" i="9" s="1"/>
  <c r="N17" i="9"/>
  <c r="N20" i="9" s="1"/>
  <c r="O17" i="9"/>
  <c r="O20" i="9" s="1"/>
  <c r="P17" i="9"/>
  <c r="P20" i="9" s="1"/>
  <c r="Q17" i="9"/>
  <c r="Q20" i="9" s="1"/>
  <c r="K17" i="9"/>
  <c r="J17" i="9"/>
  <c r="J20" i="9" s="1"/>
  <c r="I17" i="9"/>
  <c r="D17" i="9"/>
  <c r="D20" i="9" s="1"/>
  <c r="E17" i="9"/>
  <c r="E20" i="9" s="1"/>
  <c r="F17" i="9"/>
  <c r="F20" i="9" s="1"/>
  <c r="G17" i="9"/>
  <c r="G20" i="9" s="1"/>
  <c r="H17" i="9"/>
  <c r="H20" i="9" s="1"/>
  <c r="C17" i="9"/>
  <c r="C20" i="9" s="1"/>
  <c r="K20" i="9"/>
  <c r="K23" i="9" s="1"/>
  <c r="I20" i="9"/>
  <c r="Q14" i="9"/>
  <c r="P14" i="9"/>
  <c r="O14" i="9"/>
  <c r="N14" i="9"/>
  <c r="M14" i="9"/>
  <c r="L14" i="9"/>
  <c r="K14" i="9"/>
  <c r="J14" i="9"/>
  <c r="I14" i="9"/>
  <c r="D14" i="9"/>
  <c r="E14" i="9"/>
  <c r="F14" i="9"/>
  <c r="G14" i="9"/>
  <c r="H14" i="9"/>
  <c r="D48" i="6"/>
  <c r="C48" i="6"/>
  <c r="D35" i="6"/>
  <c r="C35" i="6"/>
  <c r="D14" i="6"/>
  <c r="C14" i="6"/>
  <c r="F33" i="8"/>
  <c r="G33" i="8"/>
  <c r="H33" i="8"/>
  <c r="J33" i="8"/>
  <c r="K33" i="8"/>
  <c r="L33" i="8"/>
  <c r="O33" i="8"/>
  <c r="F23" i="8"/>
  <c r="G23" i="8"/>
  <c r="H23" i="8"/>
  <c r="I23" i="8"/>
  <c r="I33" i="8" s="1"/>
  <c r="J23" i="8"/>
  <c r="K23" i="8"/>
  <c r="L23" i="8"/>
  <c r="M23" i="8"/>
  <c r="M33" i="8" s="1"/>
  <c r="N23" i="8"/>
  <c r="N33" i="8" s="1"/>
  <c r="O23" i="8"/>
  <c r="E23" i="8"/>
  <c r="H23" i="9" l="1"/>
  <c r="D23" i="9"/>
  <c r="M23" i="9"/>
  <c r="J29" i="9"/>
  <c r="J31" i="9" s="1"/>
  <c r="O29" i="9"/>
  <c r="O31" i="9" s="1"/>
  <c r="C31" i="9"/>
  <c r="N29" i="9"/>
  <c r="N31" i="9" s="1"/>
  <c r="Q29" i="9"/>
  <c r="M29" i="9"/>
  <c r="I29" i="9"/>
  <c r="I31" i="9" s="1"/>
  <c r="P29" i="9"/>
  <c r="P31" i="9" s="1"/>
  <c r="L29" i="9"/>
  <c r="L31" i="9" s="1"/>
  <c r="I23" i="9"/>
  <c r="G23" i="9"/>
  <c r="P23" i="9"/>
  <c r="F23" i="9"/>
  <c r="E31" i="9"/>
  <c r="K29" i="9"/>
  <c r="K31" i="9" s="1"/>
  <c r="H31" i="9"/>
  <c r="D31" i="9"/>
  <c r="M31" i="9"/>
  <c r="L23" i="9"/>
  <c r="R29" i="9"/>
  <c r="J23" i="9"/>
  <c r="O23" i="9"/>
  <c r="G31" i="9"/>
  <c r="R15" i="9"/>
  <c r="R14" i="9"/>
  <c r="C23" i="9"/>
  <c r="E23" i="9"/>
  <c r="N23" i="9"/>
  <c r="F31" i="9"/>
  <c r="K39" i="10"/>
  <c r="K47" i="10" s="1"/>
  <c r="K20" i="10"/>
  <c r="K28" i="10" s="1"/>
  <c r="F34" i="11"/>
  <c r="I42" i="12"/>
  <c r="J36" i="12"/>
  <c r="H42" i="12"/>
  <c r="J26" i="12"/>
  <c r="J19" i="12"/>
  <c r="J20" i="12"/>
  <c r="J42" i="12" s="1"/>
  <c r="J31" i="12"/>
  <c r="J33" i="11"/>
  <c r="J21" i="11"/>
  <c r="J22" i="11" s="1"/>
  <c r="H34" i="11"/>
  <c r="G34" i="11"/>
  <c r="R20" i="9"/>
  <c r="R30" i="9"/>
  <c r="R31" i="9" l="1"/>
  <c r="S31" i="9"/>
  <c r="R23" i="9"/>
  <c r="R25" i="9" s="1"/>
  <c r="R16" i="9"/>
  <c r="J34" i="11"/>
  <c r="J42" i="4"/>
  <c r="J46" i="4" s="1"/>
  <c r="J48" i="4" s="1"/>
  <c r="H42" i="4"/>
  <c r="H46" i="4" s="1"/>
  <c r="H48" i="4" s="1"/>
  <c r="G48" i="4"/>
  <c r="I45" i="3"/>
  <c r="J45" i="3"/>
  <c r="K45" i="3"/>
  <c r="H45" i="3"/>
  <c r="I35" i="3"/>
  <c r="J35" i="3"/>
  <c r="K35" i="3"/>
  <c r="H35" i="3"/>
  <c r="I22" i="3"/>
  <c r="I29" i="3" s="1"/>
  <c r="J22" i="3"/>
  <c r="J29" i="3" s="1"/>
  <c r="K22" i="3"/>
  <c r="K29" i="3" s="1"/>
  <c r="I17" i="3"/>
  <c r="I19" i="3" s="1"/>
  <c r="H17" i="3"/>
  <c r="H19" i="3" s="1"/>
  <c r="H30" i="3" s="1"/>
  <c r="I15" i="3"/>
  <c r="J15" i="3"/>
  <c r="J17" i="3" s="1"/>
  <c r="J19" i="3" s="1"/>
  <c r="J30" i="3" s="1"/>
  <c r="K15" i="3"/>
  <c r="K17" i="3" s="1"/>
  <c r="K19" i="3" s="1"/>
  <c r="H58" i="2"/>
  <c r="I58" i="2"/>
  <c r="J58" i="2"/>
  <c r="K58" i="2"/>
  <c r="L58" i="2"/>
  <c r="G58" i="2"/>
  <c r="H51" i="2"/>
  <c r="K51" i="2"/>
  <c r="L51" i="2"/>
  <c r="G51" i="2"/>
  <c r="H49" i="2"/>
  <c r="I49" i="2"/>
  <c r="I51" i="2" s="1"/>
  <c r="J49" i="2"/>
  <c r="J51" i="2" s="1"/>
  <c r="K49" i="2"/>
  <c r="L49" i="2"/>
  <c r="K52" i="2"/>
  <c r="K59" i="2" s="1"/>
  <c r="H39" i="2"/>
  <c r="I39" i="2"/>
  <c r="J39" i="2"/>
  <c r="K39" i="2"/>
  <c r="L39" i="2"/>
  <c r="L52" i="2" s="1"/>
  <c r="L59" i="2" s="1"/>
  <c r="G53" i="1"/>
  <c r="H53" i="1"/>
  <c r="K53" i="1"/>
  <c r="G25" i="1"/>
  <c r="H25" i="1"/>
  <c r="I25" i="1"/>
  <c r="I53" i="1" s="1"/>
  <c r="J25" i="1"/>
  <c r="J53" i="1" s="1"/>
  <c r="K25" i="1"/>
  <c r="F25" i="1"/>
  <c r="F53" i="1" s="1"/>
  <c r="H41" i="3" l="1"/>
  <c r="H46" i="3" s="1"/>
  <c r="H48" i="3" s="1"/>
  <c r="H52" i="2"/>
  <c r="H59" i="2" s="1"/>
  <c r="J52" i="2"/>
  <c r="J59" i="2" s="1"/>
  <c r="I52" i="2"/>
  <c r="I59" i="2" s="1"/>
  <c r="G52" i="2"/>
  <c r="K30" i="3"/>
  <c r="I30" i="3"/>
  <c r="I46" i="3" s="1"/>
  <c r="I48" i="3" s="1"/>
  <c r="K46" i="3"/>
  <c r="K48" i="3" s="1"/>
  <c r="J46" i="3"/>
  <c r="I42" i="4"/>
  <c r="I46" i="4" s="1"/>
  <c r="I48" i="4" s="1"/>
  <c r="J48" i="3" l="1"/>
  <c r="D40" i="31"/>
  <c r="D73" i="31"/>
  <c r="D69" i="31" l="1"/>
  <c r="D55" i="31"/>
  <c r="D72" i="31"/>
  <c r="D83" i="31" l="1"/>
  <c r="D82" i="31"/>
  <c r="D81" i="31"/>
  <c r="D80" i="31"/>
  <c r="D79" i="31"/>
  <c r="D78" i="31"/>
  <c r="D77" i="31"/>
  <c r="D76" i="31"/>
  <c r="D75" i="31"/>
  <c r="D74" i="31"/>
  <c r="D71" i="31"/>
  <c r="D70" i="31"/>
  <c r="D68" i="31"/>
  <c r="D66" i="31"/>
  <c r="D65" i="31"/>
  <c r="D64" i="31"/>
  <c r="D63" i="31"/>
  <c r="D62" i="31"/>
  <c r="D61" i="31"/>
  <c r="D60" i="31"/>
  <c r="D59" i="31"/>
  <c r="D58" i="31"/>
  <c r="D56" i="31"/>
  <c r="D54" i="31"/>
  <c r="D53" i="31"/>
  <c r="D51" i="31"/>
  <c r="D50" i="31"/>
  <c r="D48" i="31"/>
  <c r="D47" i="31"/>
  <c r="D46" i="31"/>
  <c r="D39" i="31"/>
  <c r="D38" i="31"/>
  <c r="D37" i="31"/>
  <c r="D36" i="31"/>
  <c r="D35" i="31"/>
  <c r="D34" i="31"/>
  <c r="D33" i="31"/>
  <c r="D32" i="31"/>
  <c r="D31" i="31"/>
  <c r="D30" i="31"/>
  <c r="D29" i="31"/>
  <c r="D28" i="31"/>
  <c r="D26" i="31"/>
  <c r="D25" i="31"/>
  <c r="D24" i="31"/>
  <c r="D23" i="31"/>
  <c r="D21" i="31"/>
  <c r="D20" i="31"/>
  <c r="D19" i="31"/>
  <c r="D18" i="31"/>
  <c r="D17" i="31"/>
  <c r="D16" i="31"/>
  <c r="D15" i="31"/>
  <c r="D14" i="31"/>
  <c r="D13" i="31"/>
  <c r="D12" i="31"/>
  <c r="D11" i="31"/>
  <c r="D10" i="31"/>
  <c r="D9" i="31"/>
</calcChain>
</file>

<file path=xl/sharedStrings.xml><?xml version="1.0" encoding="utf-8"?>
<sst xmlns="http://schemas.openxmlformats.org/spreadsheetml/2006/main" count="2108" uniqueCount="1113">
  <si>
    <t>20.10</t>
  </si>
  <si>
    <t>Date</t>
  </si>
  <si>
    <t>CONSOLIDATED FINANCIAL STATEMENTS</t>
  </si>
  <si>
    <t>ASSETS</t>
  </si>
  <si>
    <t>($'000)</t>
  </si>
  <si>
    <t>Reference Page</t>
  </si>
  <si>
    <t>FS Notes Reference</t>
  </si>
  <si>
    <t>Current Period</t>
  </si>
  <si>
    <t>Prior Period</t>
  </si>
  <si>
    <t>Opening Prior Period Restated</t>
  </si>
  <si>
    <t>Total</t>
  </si>
  <si>
    <t>(01)</t>
  </si>
  <si>
    <t>(02)</t>
  </si>
  <si>
    <t>(03)</t>
  </si>
  <si>
    <t>(04)</t>
  </si>
  <si>
    <t>(05)</t>
  </si>
  <si>
    <t>(06)</t>
  </si>
  <si>
    <t>Cash and Cash Equivalents</t>
  </si>
  <si>
    <t>01</t>
  </si>
  <si>
    <t>Investment Income due and accrued</t>
  </si>
  <si>
    <t>02</t>
  </si>
  <si>
    <t>Assets held for sale</t>
  </si>
  <si>
    <t>50</t>
  </si>
  <si>
    <t>Investments:</t>
  </si>
  <si>
    <t>Short Term Investments</t>
  </si>
  <si>
    <t>04</t>
  </si>
  <si>
    <t>40.22</t>
  </si>
  <si>
    <t>Bonds and Debentures</t>
  </si>
  <si>
    <t>05</t>
  </si>
  <si>
    <t>Mortgage Loans</t>
  </si>
  <si>
    <t>06</t>
  </si>
  <si>
    <t>40.42</t>
  </si>
  <si>
    <t>Preferred Shares</t>
  </si>
  <si>
    <t>07</t>
  </si>
  <si>
    <t>40.52</t>
  </si>
  <si>
    <t>Common Shares</t>
  </si>
  <si>
    <t>08</t>
  </si>
  <si>
    <t>40.70</t>
  </si>
  <si>
    <t>Investment Properties</t>
  </si>
  <si>
    <t>09</t>
  </si>
  <si>
    <t>40.80</t>
  </si>
  <si>
    <t>Other Loans and Invested Assets</t>
  </si>
  <si>
    <t>10</t>
  </si>
  <si>
    <t>40.07</t>
  </si>
  <si>
    <r>
      <t xml:space="preserve">Total Investments </t>
    </r>
    <r>
      <rPr>
        <sz val="11"/>
        <rFont val="Times New Roman"/>
        <family val="1"/>
      </rPr>
      <t>(lines 04 to 10)</t>
    </r>
  </si>
  <si>
    <t>19</t>
  </si>
  <si>
    <t>Receivables:</t>
  </si>
  <si>
    <t>50.20</t>
  </si>
  <si>
    <t>Unaffiliated Agents and Brokers</t>
  </si>
  <si>
    <t>20</t>
  </si>
  <si>
    <t>Policyholders</t>
  </si>
  <si>
    <t>21</t>
  </si>
  <si>
    <t>Instalment Premiums</t>
  </si>
  <si>
    <t>22</t>
  </si>
  <si>
    <t>Other Insurers</t>
  </si>
  <si>
    <t>23</t>
  </si>
  <si>
    <t>50.40</t>
  </si>
  <si>
    <t>25</t>
  </si>
  <si>
    <t>Other Receivables</t>
  </si>
  <si>
    <t>27</t>
  </si>
  <si>
    <t>Recoverable from Reinsurers:</t>
  </si>
  <si>
    <t>60.10</t>
  </si>
  <si>
    <t>Unearned Premiums</t>
  </si>
  <si>
    <t>60.30</t>
  </si>
  <si>
    <t>Unpaid Claims and Adjustment Expenses</t>
  </si>
  <si>
    <t>31</t>
  </si>
  <si>
    <t>Other Recoverables on Unpaid Claims</t>
  </si>
  <si>
    <t>Interests in Subsidiaries, Associates &amp; Joint Ventures</t>
  </si>
  <si>
    <t>40</t>
  </si>
  <si>
    <t>Property and Equipment</t>
  </si>
  <si>
    <t>41</t>
  </si>
  <si>
    <t>Deferred Policy Acquisition Expenses</t>
  </si>
  <si>
    <t>43</t>
  </si>
  <si>
    <t>Current Tax Assets</t>
  </si>
  <si>
    <t>52</t>
  </si>
  <si>
    <t>Deferred Tax Assets</t>
  </si>
  <si>
    <t>44</t>
  </si>
  <si>
    <t>Goodwill</t>
  </si>
  <si>
    <t>54</t>
  </si>
  <si>
    <t>Intangible Assets</t>
  </si>
  <si>
    <t>56</t>
  </si>
  <si>
    <t>Defined Benefit Pension Plan</t>
  </si>
  <si>
    <t>Other Assets</t>
  </si>
  <si>
    <t>TOTAL ASSETS</t>
  </si>
  <si>
    <t>89</t>
  </si>
  <si>
    <t>Brunei/Foreign Insurer</t>
  </si>
  <si>
    <t>General Fund</t>
  </si>
  <si>
    <t>Shareholder Fund</t>
  </si>
  <si>
    <t>Shareholders, Associates &amp; Directors</t>
  </si>
  <si>
    <t>Actuarial Liabilities - Insurance Contract</t>
  </si>
  <si>
    <t>Actuarial Liabilities - Investment Contract</t>
  </si>
  <si>
    <t>20.20</t>
  </si>
  <si>
    <t>Current 
Period</t>
  </si>
  <si>
    <t>Prior 
Period</t>
  </si>
  <si>
    <t>LIABILITIES</t>
  </si>
  <si>
    <t>Overdrafts</t>
  </si>
  <si>
    <t>Borrowed Money and Accrued Interest</t>
  </si>
  <si>
    <t>Payables:</t>
  </si>
  <si>
    <t>Agents and Brokers</t>
  </si>
  <si>
    <t>03</t>
  </si>
  <si>
    <t>Expenses due and accrued</t>
  </si>
  <si>
    <t>Other Taxes due and accrued</t>
  </si>
  <si>
    <t>Policyholder Dividends and Rating Adjustments</t>
  </si>
  <si>
    <t>Encumbrances on Real Estate</t>
  </si>
  <si>
    <t>11</t>
  </si>
  <si>
    <t>12</t>
  </si>
  <si>
    <t>13</t>
  </si>
  <si>
    <t>14</t>
  </si>
  <si>
    <t>Premium Deficiency</t>
  </si>
  <si>
    <t>15</t>
  </si>
  <si>
    <t>17</t>
  </si>
  <si>
    <t>Current Tax Liabilities</t>
  </si>
  <si>
    <t>18</t>
  </si>
  <si>
    <t>Deferred Tax Liabilities</t>
  </si>
  <si>
    <t>Employment Benefits (not including amounts on 
line 23 above)</t>
  </si>
  <si>
    <t>Subordinated Debt</t>
  </si>
  <si>
    <t>Provisions and Other Liabilities</t>
  </si>
  <si>
    <t>Total Liabilities</t>
  </si>
  <si>
    <t>29</t>
  </si>
  <si>
    <t>EQUITY</t>
  </si>
  <si>
    <t>Shares issued and paid</t>
  </si>
  <si>
    <t>Common</t>
  </si>
  <si>
    <t>Preferred</t>
  </si>
  <si>
    <t>Contributed Surplus</t>
  </si>
  <si>
    <t>42</t>
  </si>
  <si>
    <t>(Specify)</t>
  </si>
  <si>
    <t>20.54</t>
  </si>
  <si>
    <t>Retained Earnings</t>
  </si>
  <si>
    <t>20.45</t>
  </si>
  <si>
    <t>20.42</t>
  </si>
  <si>
    <t>Accumulated Other Comprehensive Income (Loss)</t>
  </si>
  <si>
    <t>Total Policyholders/Shareholders' Equity</t>
  </si>
  <si>
    <t>Non-controlling Interests</t>
  </si>
  <si>
    <t>48</t>
  </si>
  <si>
    <t>Total Equity</t>
  </si>
  <si>
    <t>49</t>
  </si>
  <si>
    <t>TOTAL LIABILITIES AND EQUITY</t>
  </si>
  <si>
    <t xml:space="preserve"> HEAD OFFICE ACCOUNT, RESERVES &amp; AOCI</t>
  </si>
  <si>
    <t>Head Office Account</t>
  </si>
  <si>
    <t xml:space="preserve"> Total Head Office Account, Reserves &amp; AOCI</t>
  </si>
  <si>
    <t>60.20</t>
  </si>
  <si>
    <t>FOREIGN INSURERS ONLY (BRANCH):</t>
  </si>
  <si>
    <t>20.30</t>
  </si>
  <si>
    <t>UNDERWRITING OPERATIONS</t>
  </si>
  <si>
    <t>Premiums Written</t>
  </si>
  <si>
    <t>Direct</t>
  </si>
  <si>
    <t>Reinsurance Assumed</t>
  </si>
  <si>
    <t>Reinsurance Ceded</t>
  </si>
  <si>
    <t>Net Premiums Written</t>
  </si>
  <si>
    <t>Decrease (increase) in Net Unearned Premiums</t>
  </si>
  <si>
    <t>Net Premiums Earned</t>
  </si>
  <si>
    <t>Other</t>
  </si>
  <si>
    <t>Total Underwriting Revenue</t>
  </si>
  <si>
    <t>Gross Claims and Adjustment Expenses</t>
  </si>
  <si>
    <t>62</t>
  </si>
  <si>
    <t>Reinsurers' share of claims and adjustment expenses</t>
  </si>
  <si>
    <t>64</t>
  </si>
  <si>
    <t>Net Claims and Adjustment Expenses</t>
  </si>
  <si>
    <t>Acquisition Expenses</t>
  </si>
  <si>
    <t>Gross Commissions</t>
  </si>
  <si>
    <t>General Expenses</t>
  </si>
  <si>
    <t>Total Claims and Expenses</t>
  </si>
  <si>
    <t>Underwriting Income (Loss)</t>
  </si>
  <si>
    <t>INVESTMENT OPERATIONS</t>
  </si>
  <si>
    <t>Income</t>
  </si>
  <si>
    <t>Realized Gains (Losses)</t>
  </si>
  <si>
    <t>Expenses</t>
  </si>
  <si>
    <t>Net Investment Income</t>
  </si>
  <si>
    <t>39</t>
  </si>
  <si>
    <t>OTHER REVENUE AND EXPENSES</t>
  </si>
  <si>
    <t>Share of Net Income (Loss) of Subsidiaries, Associates
&amp; Joint Ventures</t>
  </si>
  <si>
    <t>Gains (Losses) from fluctuations in Foreign Exchange Rates</t>
  </si>
  <si>
    <t>Other Revenues</t>
  </si>
  <si>
    <t>Other Expenses</t>
  </si>
  <si>
    <t>46</t>
  </si>
  <si>
    <t>Net Income (Loss) before Income Taxes</t>
  </si>
  <si>
    <t>INCOME TAXES</t>
  </si>
  <si>
    <t>Current</t>
  </si>
  <si>
    <t>Deferred</t>
  </si>
  <si>
    <t>Total Income Taxes</t>
  </si>
  <si>
    <t>ATTRIBUTABLE TO:</t>
  </si>
  <si>
    <t>80</t>
  </si>
  <si>
    <t>Equity Holders</t>
  </si>
  <si>
    <t>82</t>
  </si>
  <si>
    <t>STATEMENT OF INCOME - GENERAL/TAKAFUL</t>
  </si>
  <si>
    <t>Takaful Fees</t>
  </si>
  <si>
    <t>Revenue</t>
  </si>
  <si>
    <t>Gross Premiums</t>
  </si>
  <si>
    <t>020</t>
  </si>
  <si>
    <t>Premiums ceded</t>
  </si>
  <si>
    <t>030</t>
  </si>
  <si>
    <t>Net Premiums</t>
  </si>
  <si>
    <t>040</t>
  </si>
  <si>
    <t>Gross Investment Income</t>
  </si>
  <si>
    <t>050</t>
  </si>
  <si>
    <t>Less: Investment Expenses and Taxes</t>
  </si>
  <si>
    <t>060</t>
  </si>
  <si>
    <t>070</t>
  </si>
  <si>
    <t>Share of Income(Loss) of Associates &amp; Joint Ventures</t>
  </si>
  <si>
    <t>090</t>
  </si>
  <si>
    <t>Fee Income</t>
  </si>
  <si>
    <t>130</t>
  </si>
  <si>
    <t>Other Revenue</t>
  </si>
  <si>
    <t>160</t>
  </si>
  <si>
    <t>Total Revenue</t>
  </si>
  <si>
    <t>199</t>
  </si>
  <si>
    <t>260</t>
  </si>
  <si>
    <t>270</t>
  </si>
  <si>
    <t>Normal</t>
  </si>
  <si>
    <t>310</t>
  </si>
  <si>
    <t>Basis Change</t>
  </si>
  <si>
    <t>320</t>
  </si>
  <si>
    <t>340</t>
  </si>
  <si>
    <t>Changes in Actuarial and Other Contract Liabilities Ceded</t>
  </si>
  <si>
    <t>370</t>
  </si>
  <si>
    <t>380</t>
  </si>
  <si>
    <t>360</t>
  </si>
  <si>
    <t>Experience Rating Refunds</t>
  </si>
  <si>
    <t>390</t>
  </si>
  <si>
    <t>Transfer to and (Transfer from) Other Funds</t>
  </si>
  <si>
    <t>420</t>
  </si>
  <si>
    <t>460</t>
  </si>
  <si>
    <t>Commissions Ceded</t>
  </si>
  <si>
    <t>470</t>
  </si>
  <si>
    <t>Interest on Policyholder/Certificateholder Amounts on Deposit</t>
  </si>
  <si>
    <t>480</t>
  </si>
  <si>
    <t>Interest Expense and Finance costs</t>
  </si>
  <si>
    <t>510</t>
  </si>
  <si>
    <t>General Expenses and Taxes (excl. income taxes)</t>
  </si>
  <si>
    <t>540</t>
  </si>
  <si>
    <t>570</t>
  </si>
  <si>
    <t>Total Benefits and Expenses</t>
  </si>
  <si>
    <t>649</t>
  </si>
  <si>
    <t>Income Before Income Tax</t>
  </si>
  <si>
    <t>669</t>
  </si>
  <si>
    <t>Provision for Income Taxes</t>
  </si>
  <si>
    <t>700</t>
  </si>
  <si>
    <t>710</t>
  </si>
  <si>
    <t>859</t>
  </si>
  <si>
    <t>870</t>
  </si>
  <si>
    <t>899</t>
  </si>
  <si>
    <t>Attributable to:</t>
  </si>
  <si>
    <t>900</t>
  </si>
  <si>
    <t>920</t>
  </si>
  <si>
    <t>STATEMENT OF INCOME - LIFE/FAMILY TAKAFUL</t>
  </si>
  <si>
    <t>Gross Changes to Actuarial Liabilities - Insurance Contract</t>
  </si>
  <si>
    <t>Gross Changes to Contract Liabilities - Investment Contract</t>
  </si>
  <si>
    <t>COMPREHENSIVE INCOME (LOSS), and</t>
  </si>
  <si>
    <t>ACCUMULATED OTHER COMPREHENSIVE INCOME (LOSS)</t>
  </si>
  <si>
    <t>010</t>
  </si>
  <si>
    <t>Other Comprehensive Income (Loss):</t>
  </si>
  <si>
    <t>Items that may be reclassified subsequently to Net Income:</t>
  </si>
  <si>
    <t>Available for Sale:</t>
  </si>
  <si>
    <t>Change in Unrealized Gains and Losses:</t>
  </si>
  <si>
    <t>- Loans</t>
  </si>
  <si>
    <t>110</t>
  </si>
  <si>
    <t>- Bonds and Debentures</t>
  </si>
  <si>
    <t>140</t>
  </si>
  <si>
    <t>- Equities</t>
  </si>
  <si>
    <t>170</t>
  </si>
  <si>
    <t>Reclassification of (Gains) Losses to Net Income</t>
  </si>
  <si>
    <t>210</t>
  </si>
  <si>
    <t xml:space="preserve">Derivatives Designated as Cash Flow Hedges  </t>
  </si>
  <si>
    <t>Change in Unrealized Gains and Losses</t>
  </si>
  <si>
    <t>Foreign Currency Translation</t>
  </si>
  <si>
    <t>410</t>
  </si>
  <si>
    <t>Impact of Hedging</t>
  </si>
  <si>
    <t>440</t>
  </si>
  <si>
    <t>Share of Other Comprehensive Income of Associates &amp; Joint Ventures</t>
  </si>
  <si>
    <t>445</t>
  </si>
  <si>
    <t>Subtotal of items that may be reclassified subsequently to Net Income</t>
  </si>
  <si>
    <t>449</t>
  </si>
  <si>
    <t>Items that will not be reclassified subsequently to Net Income:</t>
  </si>
  <si>
    <t>Revaluation Surplus</t>
  </si>
  <si>
    <t>455</t>
  </si>
  <si>
    <t>Remeasurements of Defined Benefit Plans</t>
  </si>
  <si>
    <t>Subtotal of items that will not be reclassified subsequently to Net Income</t>
  </si>
  <si>
    <t>489</t>
  </si>
  <si>
    <r>
      <t>Total Other Comprehensive Income (Loss)</t>
    </r>
    <r>
      <rPr>
        <sz val="11"/>
        <color indexed="10"/>
        <rFont val="Arial"/>
        <family val="2"/>
      </rPr>
      <t/>
    </r>
  </si>
  <si>
    <t>Total Comprehensive Income (Loss)</t>
  </si>
  <si>
    <t>589</t>
  </si>
  <si>
    <t>615</t>
  </si>
  <si>
    <t>600</t>
  </si>
  <si>
    <t>620</t>
  </si>
  <si>
    <t>Accumulated Gains (Losses), net of tax, on:</t>
  </si>
  <si>
    <t>740</t>
  </si>
  <si>
    <t>770</t>
  </si>
  <si>
    <t>Derivatives Designated as Cash Flow Hedges</t>
  </si>
  <si>
    <t>810</t>
  </si>
  <si>
    <t>Foreign Currency (Net of Hedging Activities)</t>
  </si>
  <si>
    <t>840</t>
  </si>
  <si>
    <t>860</t>
  </si>
  <si>
    <t>845</t>
  </si>
  <si>
    <t>849</t>
  </si>
  <si>
    <t>855</t>
  </si>
  <si>
    <t>880</t>
  </si>
  <si>
    <t>889</t>
  </si>
  <si>
    <t>Balance at end of Period</t>
  </si>
  <si>
    <t>CONSOLIDATED</t>
  </si>
  <si>
    <t>OTHER REVENUE</t>
  </si>
  <si>
    <t>051</t>
  </si>
  <si>
    <t>052</t>
  </si>
  <si>
    <t>Subtotal - All others</t>
  </si>
  <si>
    <t>089</t>
  </si>
  <si>
    <t>Total Other Revenue</t>
  </si>
  <si>
    <t>GENERAL EXPENSES AND TAXES</t>
  </si>
  <si>
    <t>(Excluding Investment Expenses, Interest Expense, Other Expenses and Income Taxes)</t>
  </si>
  <si>
    <t>Rent</t>
  </si>
  <si>
    <t>Salaries, Wages and Allowances</t>
  </si>
  <si>
    <t>330</t>
  </si>
  <si>
    <t>Defined Benefit Pension Plan Expense</t>
  </si>
  <si>
    <t>Employees' and Agents' Welfare</t>
  </si>
  <si>
    <t>350</t>
  </si>
  <si>
    <t>Professional and Service Fees and Expenses</t>
  </si>
  <si>
    <t>Miscellaneous Expenses</t>
  </si>
  <si>
    <t>Premium Taxes</t>
  </si>
  <si>
    <t>Assessments &amp; Dues</t>
  </si>
  <si>
    <t>430</t>
  </si>
  <si>
    <t>Licenses and Fees</t>
  </si>
  <si>
    <t>450</t>
  </si>
  <si>
    <t>Miscellaneous Taxes</t>
  </si>
  <si>
    <t>Head Office Overhead</t>
  </si>
  <si>
    <t>Other general expenses (specify:)</t>
  </si>
  <si>
    <t>490</t>
  </si>
  <si>
    <t>491</t>
  </si>
  <si>
    <t>492</t>
  </si>
  <si>
    <t>Total General Expenses and Taxes</t>
  </si>
  <si>
    <t>599</t>
  </si>
  <si>
    <t>OTHER EXPENSES</t>
  </si>
  <si>
    <t>Amortization of Property &amp; Equipment (Write-down included $______)</t>
  </si>
  <si>
    <t>Amortization of intangible assets (Impairment losses included $______)</t>
  </si>
  <si>
    <t>730</t>
  </si>
  <si>
    <t>Amortization of Acquisition Expenses for Investment/Service Contracts</t>
  </si>
  <si>
    <t>Goodwill impairment losses</t>
  </si>
  <si>
    <t>750</t>
  </si>
  <si>
    <t>Net Foreign Exchange losses</t>
  </si>
  <si>
    <t>771</t>
  </si>
  <si>
    <t>772</t>
  </si>
  <si>
    <t>Total Other Expenses</t>
  </si>
  <si>
    <t>HEAD OFFICE ACCOUNT (Foreign Insurers)</t>
  </si>
  <si>
    <t>Balance at beginning of year</t>
  </si>
  <si>
    <t>Prior period adjustments:</t>
  </si>
  <si>
    <t>Adjusted balance at beginning of year</t>
  </si>
  <si>
    <t>Net income (loss) for the year</t>
  </si>
  <si>
    <t>Transfers from (to) Head Office</t>
  </si>
  <si>
    <t>Advances (Returns)</t>
  </si>
  <si>
    <t>Premiums/Claims</t>
  </si>
  <si>
    <t>Subtotal</t>
  </si>
  <si>
    <t>Decrease (increase) in Reserves</t>
  </si>
  <si>
    <t>Net increase (decrease) in Head Office Account</t>
  </si>
  <si>
    <t>Balance at end of year</t>
  </si>
  <si>
    <t>Share Capital</t>
  </si>
  <si>
    <t>Other Capital</t>
  </si>
  <si>
    <t>Available-for-Sale Financial Assets</t>
  </si>
  <si>
    <t>Cash Flow Hedges</t>
  </si>
  <si>
    <t>Share of OCI of Associates &amp; Joint Ventures</t>
  </si>
  <si>
    <t>Other AOCI</t>
  </si>
  <si>
    <t>(13)</t>
  </si>
  <si>
    <t>(21)</t>
  </si>
  <si>
    <t>(07)</t>
  </si>
  <si>
    <t>(09)</t>
  </si>
  <si>
    <t>(11)</t>
  </si>
  <si>
    <t>(25)</t>
  </si>
  <si>
    <t>(31)</t>
  </si>
  <si>
    <t>(15)</t>
  </si>
  <si>
    <t>(17)</t>
  </si>
  <si>
    <t>(19)</t>
  </si>
  <si>
    <t>Total Comprehensive Income for the year</t>
  </si>
  <si>
    <t>Issue of Share Capital</t>
  </si>
  <si>
    <t>Transfer from/to Retained Earnings</t>
  </si>
  <si>
    <t>Decrease/increase in Reserves</t>
  </si>
  <si>
    <t>Dividends</t>
  </si>
  <si>
    <t>16</t>
  </si>
  <si>
    <t>35</t>
  </si>
  <si>
    <t>33</t>
  </si>
  <si>
    <t>37</t>
  </si>
  <si>
    <t>38</t>
  </si>
  <si>
    <t>36</t>
  </si>
  <si>
    <t>STATEMENT OF CHANGES IN EQUITY (BRUNEI)</t>
  </si>
  <si>
    <t>Brunei Insurer (Domestic Company Only)</t>
  </si>
  <si>
    <t>CAPITAL EQUIVALENT TESTS &amp; FUND MARGIN OF SOLVENCY</t>
  </si>
  <si>
    <t>('000)</t>
  </si>
  <si>
    <t>TOTAL</t>
  </si>
  <si>
    <t>1) EXCESS OF ASSET OVER LIABILITIES [Section 8, TR 2008 &amp; IR 2006]</t>
  </si>
  <si>
    <t>Required [20% of Liabilities]</t>
  </si>
  <si>
    <t>Excess/(Deficiency) [03-04]</t>
  </si>
  <si>
    <t>2) PREMIUM TEST [Section 10(1), IR 2006]</t>
  </si>
  <si>
    <t>Previous year Net Premium Income [NP]</t>
  </si>
  <si>
    <t>Required [20% of NP]</t>
  </si>
  <si>
    <t>Excess/(Deficiency) [16-17]</t>
  </si>
  <si>
    <t>3) FUND MARGIN OF SOLVENCY [Section 21(4), TO 2008 &amp; IO 2006]</t>
  </si>
  <si>
    <t>30.60</t>
  </si>
  <si>
    <t>SUMMARY  OF  INVESTMENTS</t>
  </si>
  <si>
    <t>Held for Trading (FV)</t>
  </si>
  <si>
    <t>Available for Sale (FV)</t>
  </si>
  <si>
    <t>Fair Value Hedges (FV)</t>
  </si>
  <si>
    <t>Fair Value Option*/ Investment Properties Fair Value</t>
  </si>
  <si>
    <t>Amortized Cost</t>
  </si>
  <si>
    <t>Balance Sheet Value
Col. 11+16+21
+26+31+36</t>
  </si>
  <si>
    <t>Individual Provisions</t>
  </si>
  <si>
    <t>Collective Impairment Provisions</t>
  </si>
  <si>
    <t>Impaired Amount (Before Provisions)</t>
  </si>
  <si>
    <t>Market Value of Column (36)</t>
  </si>
  <si>
    <t>Balance Sheet Value of Assets Used to Back Index Linked Products</t>
  </si>
  <si>
    <t>(16)</t>
  </si>
  <si>
    <t>(26)</t>
  </si>
  <si>
    <t>(36)</t>
  </si>
  <si>
    <t>(40)</t>
  </si>
  <si>
    <t>(46)</t>
  </si>
  <si>
    <t>(51)</t>
  </si>
  <si>
    <t>(56)</t>
  </si>
  <si>
    <t>(60)</t>
  </si>
  <si>
    <t>(70)</t>
  </si>
  <si>
    <t>Government</t>
  </si>
  <si>
    <t>Municipal, Public Authority, Schools</t>
  </si>
  <si>
    <t>Total Bonds and Debentures</t>
  </si>
  <si>
    <t>479</t>
  </si>
  <si>
    <t>500</t>
  </si>
  <si>
    <t>Total Preferred Shares</t>
  </si>
  <si>
    <t>659</t>
  </si>
  <si>
    <t>Total Shares</t>
  </si>
  <si>
    <t>679</t>
  </si>
  <si>
    <t>759</t>
  </si>
  <si>
    <t>Interests in Associates &amp; Joint Ventures</t>
  </si>
  <si>
    <t>800</t>
  </si>
  <si>
    <t>Grand Total</t>
  </si>
  <si>
    <t>BRUNEI CURRENCY</t>
  </si>
  <si>
    <t>FOREIGN DENOMINATED CURRENCY</t>
  </si>
  <si>
    <t>Individual Holdings:</t>
  </si>
  <si>
    <t>Largest Exposure to an Entity or Connected Group</t>
  </si>
  <si>
    <t>2nd Largest Exposure to an Entity or Connected Group</t>
  </si>
  <si>
    <t>Largest Pooled Holding</t>
  </si>
  <si>
    <t>2nd Largest Pooled Holding</t>
  </si>
  <si>
    <t>51</t>
  </si>
  <si>
    <t>60</t>
  </si>
  <si>
    <t>61</t>
  </si>
  <si>
    <t>BONDS AND DEBENTURES</t>
  </si>
  <si>
    <t>($ 000)</t>
  </si>
  <si>
    <t>Fair Value</t>
  </si>
  <si>
    <t>Where/By whom kept</t>
  </si>
  <si>
    <t>Description</t>
  </si>
  <si>
    <t>Par Value</t>
  </si>
  <si>
    <t>Held for Trading</t>
  </si>
  <si>
    <t>Available for Sale</t>
  </si>
  <si>
    <t>Hedges</t>
  </si>
  <si>
    <t>Fair Value Option</t>
  </si>
  <si>
    <t>Balance Sheet Value
(10+12+14
+16+18)</t>
  </si>
  <si>
    <t>(08)</t>
  </si>
  <si>
    <t>(10)</t>
  </si>
  <si>
    <t>(12)</t>
  </si>
  <si>
    <t>(14)</t>
  </si>
  <si>
    <t>(18)</t>
  </si>
  <si>
    <t>(29)</t>
  </si>
  <si>
    <t>Hong Kong</t>
  </si>
  <si>
    <t>Total Corporate Bonds</t>
  </si>
  <si>
    <t>Corporate Bonds</t>
  </si>
  <si>
    <t>PREFERRED SHARES</t>
  </si>
  <si>
    <t>Number 
of Shares</t>
  </si>
  <si>
    <t>Held for 
Trading</t>
  </si>
  <si>
    <t>Available
for Sale</t>
  </si>
  <si>
    <t>Fair Value
Option</t>
  </si>
  <si>
    <t>Original
Cost</t>
  </si>
  <si>
    <t>(39)</t>
  </si>
  <si>
    <t>Total AAA, AA, Pfd-1, P-1</t>
  </si>
  <si>
    <t>Total A, Pfd-2, P-2</t>
  </si>
  <si>
    <t>Total BBB, Pfd-3, P-3</t>
  </si>
  <si>
    <t>Total BB, Pfd-4, P-4</t>
  </si>
  <si>
    <t>Total B, Pfd-5, P-5 or unrated</t>
  </si>
  <si>
    <t xml:space="preserve">                                              - Malaysia</t>
  </si>
  <si>
    <t xml:space="preserve">                                              - Hong Kong</t>
  </si>
  <si>
    <t xml:space="preserve">                                              - Australia</t>
  </si>
  <si>
    <t xml:space="preserve">                                              - Others</t>
  </si>
  <si>
    <t xml:space="preserve">                                              - United States</t>
  </si>
  <si>
    <t>Brunei</t>
  </si>
  <si>
    <t>Singapore</t>
  </si>
  <si>
    <t>Australia</t>
  </si>
  <si>
    <t>United States</t>
  </si>
  <si>
    <t>Others</t>
  </si>
  <si>
    <t>COMMON SHARES</t>
  </si>
  <si>
    <t>Number of
Shares</t>
  </si>
  <si>
    <t>Balance Sheet Value
(10+12+14+16)</t>
  </si>
  <si>
    <t xml:space="preserve"> Total common shares</t>
  </si>
  <si>
    <t>Balance Sheet Value</t>
  </si>
  <si>
    <t xml:space="preserve">INVESTMENT PROPERTIES &amp; OWN USE PROPERTY AND EQUIPMENT </t>
  </si>
  <si>
    <t>Details of Appraisal</t>
  </si>
  <si>
    <t>Address of Property
(including Country)</t>
  </si>
  <si>
    <t>% of Ownership</t>
  </si>
  <si>
    <t>Property Type*</t>
  </si>
  <si>
    <t>Year Acquired</t>
  </si>
  <si>
    <t>Balance Sheet Value Beg. of Year</t>
  </si>
  <si>
    <t>Additions (Deletions) (Writedowns) During Year</t>
  </si>
  <si>
    <t xml:space="preserve">Sum of Capital Additions Since Last Appraisal </t>
  </si>
  <si>
    <t>Year of Appraisal</t>
  </si>
  <si>
    <t>Appraised Value</t>
  </si>
  <si>
    <t>Adjusted Appraised Value (36+46)</t>
  </si>
  <si>
    <t>Gains(losses) reported as income</t>
  </si>
  <si>
    <t>Gains (losses) reported in revaluation surplus</t>
  </si>
  <si>
    <t>Foreign Currency Adjustment</t>
  </si>
  <si>
    <t>Amortization Expense</t>
  </si>
  <si>
    <t>Balance Sheet Value End of Year (21+26+
54+61-64)</t>
  </si>
  <si>
    <t>Cumulative Individual Provisions</t>
  </si>
  <si>
    <t>Net Income During Year</t>
  </si>
  <si>
    <t>Mortgage Loans and Other Encumbrances</t>
  </si>
  <si>
    <t>(41)</t>
  </si>
  <si>
    <t>(54)</t>
  </si>
  <si>
    <t>(58)</t>
  </si>
  <si>
    <t>(61)</t>
  </si>
  <si>
    <t>(64)</t>
  </si>
  <si>
    <t>(66)</t>
  </si>
  <si>
    <t>(71)</t>
  </si>
  <si>
    <t>(76)</t>
  </si>
  <si>
    <t>(81)</t>
  </si>
  <si>
    <t>All Others</t>
  </si>
  <si>
    <t>049</t>
  </si>
  <si>
    <t>Total Investment Properties</t>
  </si>
  <si>
    <t>Own Use Properties</t>
  </si>
  <si>
    <t>All Other Own Use Properties</t>
  </si>
  <si>
    <t>099</t>
  </si>
  <si>
    <t>Total Own Use Properties</t>
  </si>
  <si>
    <t>159</t>
  </si>
  <si>
    <t>Equipment</t>
  </si>
  <si>
    <r>
      <t>Total Own Use Properties &amp; Equipment</t>
    </r>
    <r>
      <rPr>
        <sz val="12"/>
        <color indexed="10"/>
        <rFont val="Arial"/>
        <family val="2"/>
      </rPr>
      <t/>
    </r>
  </si>
  <si>
    <r>
      <t xml:space="preserve"> </t>
    </r>
    <r>
      <rPr>
        <b/>
        <sz val="11"/>
        <rFont val="Times New Roman"/>
        <family val="1"/>
      </rPr>
      <t>Total Other Loans and Invested Assets</t>
    </r>
  </si>
  <si>
    <t>Receivable</t>
  </si>
  <si>
    <t>Payable</t>
  </si>
  <si>
    <t>Name of Agent or Broker</t>
  </si>
  <si>
    <t>In Arrears</t>
  </si>
  <si>
    <t xml:space="preserve">  </t>
  </si>
  <si>
    <t xml:space="preserve"> Total</t>
  </si>
  <si>
    <t>OTHER RECEIVABLES</t>
  </si>
  <si>
    <t xml:space="preserve"> Total </t>
  </si>
  <si>
    <t>Motor</t>
  </si>
  <si>
    <t>&gt;7 days</t>
  </si>
  <si>
    <t>&gt; 30 days</t>
  </si>
  <si>
    <t>Name of Entity</t>
  </si>
  <si>
    <t xml:space="preserve">RECEIVABLE FROM/PAYABLE TO SHAREHOLDERS, DIRECTORS &amp; ASSOCIATES </t>
  </si>
  <si>
    <t>Nature of Relationship</t>
  </si>
  <si>
    <t>Shareholders - Total</t>
  </si>
  <si>
    <t>Directors - Total</t>
  </si>
  <si>
    <t>Associates - Total</t>
  </si>
  <si>
    <t>New Business-During the Reporting Period</t>
  </si>
  <si>
    <t>Total Business in Force end of the Reporting Period</t>
  </si>
  <si>
    <t>Number of Policies</t>
  </si>
  <si>
    <t>Number of Certificate Holders</t>
  </si>
  <si>
    <t>Sum Insured</t>
  </si>
  <si>
    <t>Term Insurance/Takaful</t>
  </si>
  <si>
    <t>Whole Life</t>
  </si>
  <si>
    <t>Endowment</t>
  </si>
  <si>
    <t>Investment (Unit)-Linked</t>
  </si>
  <si>
    <t>Net Actuarial Liabilities</t>
  </si>
  <si>
    <t>Premiums written less return premiums</t>
  </si>
  <si>
    <t>Number of Policies in force</t>
  </si>
  <si>
    <t>Reinsurance assumed</t>
  </si>
  <si>
    <t>Reinsurance ceded</t>
  </si>
  <si>
    <t>Net written (01+02-03)</t>
  </si>
  <si>
    <t>Net unearned premiums at beginning of year</t>
  </si>
  <si>
    <t>Net unearned premiums resulting from a portfolio acquisition/ disposition</t>
  </si>
  <si>
    <t>Net unearned premiums at period end</t>
  </si>
  <si>
    <t>Net premiums earned (04+05+25-06)</t>
  </si>
  <si>
    <t>Claims ratio 
(11/07)
%</t>
  </si>
  <si>
    <t>- Commercial</t>
  </si>
  <si>
    <t>- Other</t>
  </si>
  <si>
    <t xml:space="preserve"> TOTAL</t>
  </si>
  <si>
    <t xml:space="preserve">- Personal </t>
  </si>
  <si>
    <t>-Personal</t>
  </si>
  <si>
    <t>- Comprehensive</t>
  </si>
  <si>
    <t>Motor - total</t>
  </si>
  <si>
    <t>Marine, Aviation &amp; Transit:</t>
  </si>
  <si>
    <t>Cargo</t>
  </si>
  <si>
    <t>Marine Hull</t>
  </si>
  <si>
    <t>Aviation</t>
  </si>
  <si>
    <t>Marine, Aviation &amp; Transit - Total</t>
  </si>
  <si>
    <t xml:space="preserve">Energy </t>
  </si>
  <si>
    <t>Medical &amp; Health</t>
  </si>
  <si>
    <t xml:space="preserve">Personal Accident </t>
  </si>
  <si>
    <t xml:space="preserve">Workmen's Compensation </t>
  </si>
  <si>
    <t>Others (Please Specify):</t>
  </si>
  <si>
    <t>Claims and adjustment expenses paid - current year</t>
  </si>
  <si>
    <t>Provision for unpaid claims (including unreported) and adjustment expenses - current year</t>
  </si>
  <si>
    <t>Margin or deficiency for unpaid claims at prior year</t>
  </si>
  <si>
    <t>Net 
(01+02-03)</t>
  </si>
  <si>
    <t>Net 
(05+06-07)</t>
  </si>
  <si>
    <t>Net provision at prior year end</t>
  </si>
  <si>
    <t>Net amount paid during the year for claims of prior years</t>
  </si>
  <si>
    <t>Net provision for claims of prior years</t>
  </si>
  <si>
    <t>CLAIMS AND ADJUSTMENT EXPENSES - PAID, CURRENT YEAR AND UNPAID, CURRENT AND PRIOR YEAR - GENERAL/TAKAFUL</t>
  </si>
  <si>
    <t>Total Net Unpaid Claims (08 + 15)</t>
  </si>
  <si>
    <t>(20)</t>
  </si>
  <si>
    <t>60.40</t>
  </si>
  <si>
    <t>* UCAE, end of year</t>
  </si>
  <si>
    <t>Paid during year</t>
  </si>
  <si>
    <t>UCAE, end of year</t>
  </si>
  <si>
    <t>IBNR, end of year</t>
  </si>
  <si>
    <t>Ratio:  excess (deficiency)</t>
  </si>
  <si>
    <t xml:space="preserve">IBNR, end of year </t>
  </si>
  <si>
    <t>*  UCAE= Unpaid Claims and Adjustment Expenses (excluding IBNR).</t>
  </si>
  <si>
    <t>NET CLAIMS AND ADJUSTMENT EXPENSES - RUN-OFF - GENERAL/TAKAFUL</t>
  </si>
  <si>
    <t>Outstanding losses recoverable from assuming insurer</t>
  </si>
  <si>
    <t>70.60</t>
  </si>
  <si>
    <t>Rating Agency Identifier Code</t>
  </si>
  <si>
    <t>Receivables</t>
  </si>
  <si>
    <t>Reinsurance Collateral</t>
  </si>
  <si>
    <t>A.M. Best Code</t>
  </si>
  <si>
    <t>S&amp;P Code</t>
  </si>
  <si>
    <t>Other Code</t>
  </si>
  <si>
    <t>Reinsurer Domiciliary Jurisdiction</t>
  </si>
  <si>
    <t>Reinsurer Group Domiciliary Jurisdiction</t>
  </si>
  <si>
    <t>Business Covered</t>
  </si>
  <si>
    <t>Type of contract</t>
  </si>
  <si>
    <t>Reinsurance Premiums Ceded</t>
  </si>
  <si>
    <t>Unearned Premiums ceded to assuming insurer</t>
  </si>
  <si>
    <t>Reinsurance Receivable</t>
  </si>
  <si>
    <t>Reinsurance Payable</t>
  </si>
  <si>
    <t>Aging of Reinsurance Asset</t>
  </si>
  <si>
    <t>Non-owned deposits - RSA</t>
  </si>
  <si>
    <t xml:space="preserve">Other acceptable non-owned deposits </t>
  </si>
  <si>
    <t>Reinsurance Collateral - Funds Held</t>
  </si>
  <si>
    <t>Letters of Credit</t>
  </si>
  <si>
    <t>Total
(32)+(34)+
(36)+(38)</t>
  </si>
  <si>
    <t>Name of Assuming Insurer</t>
  </si>
  <si>
    <t>(22)</t>
  </si>
  <si>
    <t>(24)</t>
  </si>
  <si>
    <t>(28)</t>
  </si>
  <si>
    <t>(30)</t>
  </si>
  <si>
    <t>(32)</t>
  </si>
  <si>
    <t>(34)</t>
  </si>
  <si>
    <t>(38)</t>
  </si>
  <si>
    <t>Name of Account</t>
  </si>
  <si>
    <t xml:space="preserve">Total </t>
  </si>
  <si>
    <t>Agents</t>
  </si>
  <si>
    <t>Bancassurance/Bancatakaful</t>
  </si>
  <si>
    <t>Broker</t>
  </si>
  <si>
    <t>Fronting</t>
  </si>
  <si>
    <t>67.00</t>
  </si>
  <si>
    <t xml:space="preserve">GROSS PREMIUMS BY DISTRIBUTION CHANNEL </t>
  </si>
  <si>
    <t>Life/Family</t>
  </si>
  <si>
    <t>68.00</t>
  </si>
  <si>
    <t>AMBD TAKAFUL &amp; INSURANCE RETURNS</t>
  </si>
  <si>
    <t>TABLE OF CONTENTS</t>
  </si>
  <si>
    <t>Applies to:</t>
  </si>
  <si>
    <t>Foreign</t>
  </si>
  <si>
    <t>CONSOLIDATED FINANCIAL STATEMENTS AND EXHIBITS</t>
  </si>
  <si>
    <t>Financial Statements</t>
  </si>
  <si>
    <t>Assets</t>
  </si>
  <si>
    <t>Liabilities, Equity, Head Office Account &amp; AOCI</t>
  </si>
  <si>
    <t>Statement of Income - General/Takaful</t>
  </si>
  <si>
    <t>Statement of Income - Life/Family Takaful</t>
  </si>
  <si>
    <t>Comprehensive Income (Loss) &amp; Accumulated Other Comprehensive Income (Loss)</t>
  </si>
  <si>
    <t>Other Revenue, General Expenses and Taxes &amp; Other Expenses</t>
  </si>
  <si>
    <t>Head Office Account - Foreign Insurers</t>
  </si>
  <si>
    <t>Statement of Changes in Equity</t>
  </si>
  <si>
    <t>Investments</t>
  </si>
  <si>
    <t>Summary of Investments</t>
  </si>
  <si>
    <t>Investment Properties &amp; Own Use Property and Equipment</t>
  </si>
  <si>
    <t>Miscellaneous Assets and Liabilities</t>
  </si>
  <si>
    <t>Receivable from/payable to Non-Associated Agents and Brokers</t>
  </si>
  <si>
    <t xml:space="preserve">Receivable from/payable to Shareholders, Directors, &amp; Associates </t>
  </si>
  <si>
    <t>Premiums, Claims and Adjustment Expenses</t>
  </si>
  <si>
    <t>Claims and Adjustment Expenses - Paid, Current Year and Unpaid, Current and Prior Year - General/Takaful</t>
  </si>
  <si>
    <t>Net Claims and Adjustment Expenses - Run-Off - General/Takaful</t>
  </si>
  <si>
    <t xml:space="preserve">Reinsurance Ceded Summary - Unregistered Reinsurance </t>
  </si>
  <si>
    <t xml:space="preserve">Gross Premiums by Distribution Channel </t>
  </si>
  <si>
    <t>ANNUAL CORPORATE INFORMATION</t>
  </si>
  <si>
    <t>10.10</t>
  </si>
  <si>
    <t>23.30</t>
  </si>
  <si>
    <t>20.31</t>
  </si>
  <si>
    <t>CERTIFICATION</t>
  </si>
  <si>
    <t>10.00</t>
  </si>
  <si>
    <t>10.02</t>
  </si>
  <si>
    <t>General/Takaful</t>
  </si>
  <si>
    <t>LIABILITIES, EQUITY, HEAD OFFICE ACCOUNT &amp; ACCUMULATED OTHER COMPREHENSIVE INCOME</t>
  </si>
  <si>
    <t>Ceded Commissions</t>
  </si>
  <si>
    <t>Net Income (Loss)</t>
  </si>
  <si>
    <t>Income Attributable to Participating Policyholders/Takaful Participants</t>
  </si>
  <si>
    <t>Income Before Attribution to Participating Policyholders/ Takaful Participants</t>
  </si>
  <si>
    <t>COMPREHENSIVE INCOME (LOSS)</t>
  </si>
  <si>
    <t>Net Income/Income Before Attribution to Participating Policyholders/Participants</t>
  </si>
  <si>
    <t>Participating Policyholders/Participants</t>
  </si>
  <si>
    <t>20.30/20.31</t>
  </si>
  <si>
    <t>580</t>
  </si>
  <si>
    <t>Foreign Insurer</t>
  </si>
  <si>
    <t>Total Policyholders/ Participants/ Shareholder's Equity</t>
  </si>
  <si>
    <t>General Funds</t>
  </si>
  <si>
    <t>011</t>
  </si>
  <si>
    <t>501</t>
  </si>
  <si>
    <t>660</t>
  </si>
  <si>
    <t>680</t>
  </si>
  <si>
    <t>760</t>
  </si>
  <si>
    <t>801</t>
  </si>
  <si>
    <t>871</t>
  </si>
  <si>
    <t>890</t>
  </si>
  <si>
    <t>Government Sukuk</t>
  </si>
  <si>
    <t>Corporate Sukuk</t>
  </si>
  <si>
    <t>021</t>
  </si>
  <si>
    <t>031</t>
  </si>
  <si>
    <t>Government Bonds</t>
  </si>
  <si>
    <t>Total Government Bonds</t>
  </si>
  <si>
    <t>BY CURRENCY</t>
  </si>
  <si>
    <t>Foreign Denominated       - Singapore</t>
  </si>
  <si>
    <t xml:space="preserve">                                              - Euro</t>
  </si>
  <si>
    <t>Total Foreign Government Bonds</t>
  </si>
  <si>
    <t>BY RATING</t>
  </si>
  <si>
    <t>Total Foreign Corporate Bonds</t>
  </si>
  <si>
    <t>BY RATING AND MATURITY</t>
  </si>
  <si>
    <t>Total Bonds rated A- or higher - Expiring or redeeming in one year or less</t>
  </si>
  <si>
    <t>Total Bonds rated A- or higher - &gt; 1 year and ≤ 5 years</t>
  </si>
  <si>
    <t>Total Bonds rated A- or higher - &gt; 5 years</t>
  </si>
  <si>
    <t>Total Bonds rated BBB+ and lower - Expiring or redeeming in one year or less</t>
  </si>
  <si>
    <t>Total Bonds rated BBB+ and lower - &gt; 1 year and ≤ 5 years</t>
  </si>
  <si>
    <t>Total Bonds rated BBB+ and lower -  &gt; 5 years</t>
  </si>
  <si>
    <t>Malaysia</t>
  </si>
  <si>
    <t>Euro</t>
  </si>
  <si>
    <t>BY ISSUER</t>
  </si>
  <si>
    <t>OTHER LOANS AND INVESTED ASSETS</t>
  </si>
  <si>
    <t>Total Receivable</t>
  </si>
  <si>
    <t>Associates</t>
  </si>
  <si>
    <t>Directors</t>
  </si>
  <si>
    <t>Shareholders</t>
  </si>
  <si>
    <t>1 - POLICIES OTHER THAN ANNUITIES</t>
  </si>
  <si>
    <t>2 - ANNUITIES</t>
  </si>
  <si>
    <t>60.50</t>
  </si>
  <si>
    <t>Gross Claims/Benefits</t>
  </si>
  <si>
    <t>Claims/Benefits Ceded</t>
  </si>
  <si>
    <t>Net Claims/Benefit</t>
  </si>
  <si>
    <t>Policy/Takaful Benefits and Expenses</t>
  </si>
  <si>
    <t>Policyholder/Takaful Dividends</t>
  </si>
  <si>
    <t>LIFE/FAMILY</t>
  </si>
  <si>
    <t>WE,</t>
  </si>
  <si>
    <t xml:space="preserve"> OF THE</t>
  </si>
  <si>
    <t>OF</t>
  </si>
  <si>
    <t>AND</t>
  </si>
  <si>
    <t xml:space="preserve"> AND</t>
  </si>
  <si>
    <t>RESPECTIVELY OF</t>
  </si>
  <si>
    <t>1.</t>
  </si>
  <si>
    <t>2.</t>
  </si>
  <si>
    <t>together with the related exhibits, schedules and explanations filed or to be filed</t>
  </si>
  <si>
    <t>as part thereof, is a full and correct statement of all the assets and liabilities as of</t>
  </si>
  <si>
    <t xml:space="preserve"> and of the income and expenditures for the year</t>
  </si>
  <si>
    <t>(Day, Month, Year)</t>
  </si>
  <si>
    <t>3.</t>
  </si>
  <si>
    <t>That all the assets reported in the said Annual Return and schedules were, as of</t>
  </si>
  <si>
    <t>clear from any liens and claims except as therein stated.</t>
  </si>
  <si>
    <t>4.</t>
  </si>
  <si>
    <t>I,</t>
  </si>
  <si>
    <t>OF THE</t>
  </si>
  <si>
    <t>I HAVE PERSONAL KNOWLEDGE OF THE FACTS HEREIN DEPOSED TO.</t>
  </si>
  <si>
    <t>AND OF THE</t>
  </si>
  <si>
    <t>5.</t>
  </si>
  <si>
    <t>6.</t>
  </si>
  <si>
    <t>Date of Last Annual Meeting:</t>
  </si>
  <si>
    <t>Head Office</t>
  </si>
  <si>
    <t>Address:</t>
  </si>
  <si>
    <t>Mailing Address:</t>
  </si>
  <si>
    <t>(if different)</t>
  </si>
  <si>
    <t>Telephone:</t>
  </si>
  <si>
    <t>Website:</t>
  </si>
  <si>
    <t>Email Address:</t>
  </si>
  <si>
    <t>Corporate:</t>
  </si>
  <si>
    <t>Statement Reporting:</t>
  </si>
  <si>
    <t>Name:</t>
  </si>
  <si>
    <t>Title:</t>
  </si>
  <si>
    <t>Fax:</t>
  </si>
  <si>
    <t>Mailing Address of Trustee:</t>
  </si>
  <si>
    <t>External Auditor:</t>
  </si>
  <si>
    <t/>
  </si>
  <si>
    <t>Audit Partner:</t>
  </si>
  <si>
    <t xml:space="preserve"> </t>
  </si>
  <si>
    <t>Appointed Actuary:</t>
  </si>
  <si>
    <t>Firm (if external):</t>
  </si>
  <si>
    <t>Claims Ceded</t>
  </si>
  <si>
    <t>CERTIFICATION  VERIFYING  ANNUAL RETURN (BRUNEI INSURER/TAKAFUL OPERATOR)</t>
  </si>
  <si>
    <t>That we are the above described officers of the Insurer/Takaful Operator.</t>
  </si>
  <si>
    <t xml:space="preserve">That the Insurer/Takaful Operator is in compliance with all financial reporting requirements applicable </t>
  </si>
  <si>
    <t>under its governing insurance legislation in Brunei Darusssalam and under any regulations made pursuant to it.</t>
  </si>
  <si>
    <t>BEING THE MANAGING DIRECTOR/ HEAD OF BRANCH IN BRUNEI DARUSSLAM OF</t>
  </si>
  <si>
    <t>I AM THE MANAGING DIRECTOR/ HEAD OF BRANCH OF THE INSURER IN BRUNEI DARUSSALAM.</t>
  </si>
  <si>
    <t>Brunei Insurer</t>
  </si>
  <si>
    <t>NAME OF INSURER:</t>
  </si>
  <si>
    <t>President/Managing Director/Head of Branch - Name:</t>
  </si>
  <si>
    <t>Trustee in Brunei Darussalam - Name:</t>
  </si>
  <si>
    <t>Contact Persons (Other than President/Managing Director/Head of Branch)</t>
  </si>
  <si>
    <t>President/Managing Director/Head of Branch's Address:</t>
  </si>
  <si>
    <t>(Brunei insurer only)</t>
  </si>
  <si>
    <t>CERTIFICATION VERIFYING ANNUAL RETURN (FOREIGN INSURER)</t>
  </si>
  <si>
    <t>BEING (PRESIDENT/MANAGING DIRECTOR)</t>
  </si>
  <si>
    <t>That the attached Annual Return of the condition and affairs of the Insurer/Takaful Operator,</t>
  </si>
  <si>
    <t>ended on that day, as respects the business of the Insurer/Takaful Operator.</t>
  </si>
  <si>
    <t>(HEREINAFTER CALLED THE "INSURER/TAKAFUL OPERATOR") DO CERTIFY AND SAY AS FOLLOWS:</t>
  </si>
  <si>
    <t>CHIEF FINANCIAL OFFICER</t>
  </si>
  <si>
    <t xml:space="preserve"> the absolute property of the Insurer/Takaful Operator, free and</t>
  </si>
  <si>
    <t>Gross Actuarial Liabilities</t>
  </si>
  <si>
    <r>
      <t xml:space="preserve">PRESIDENT/MANAGING DIRECTOR - </t>
    </r>
    <r>
      <rPr>
        <i/>
        <sz val="11"/>
        <rFont val="Times New Roman"/>
        <family val="1"/>
      </rPr>
      <t>(PRINT NAME)</t>
    </r>
  </si>
  <si>
    <r>
      <t xml:space="preserve">CHIEF FINANCIAL OFFICER - </t>
    </r>
    <r>
      <rPr>
        <i/>
        <sz val="11"/>
        <rFont val="Times New Roman"/>
        <family val="1"/>
      </rPr>
      <t>(PRINT NAME)</t>
    </r>
  </si>
  <si>
    <t>(HEREINAFTER CALLED "THE INSURER"), DO CERTIFY AND SAY AS FOLLOWS:</t>
  </si>
  <si>
    <r>
      <t xml:space="preserve">MANAGING DIRECTOR/HEAD OF BRANCH - </t>
    </r>
    <r>
      <rPr>
        <i/>
        <sz val="11"/>
        <rFont val="Times New Roman"/>
        <family val="1"/>
      </rPr>
      <t>(PRINT NAME)</t>
    </r>
  </si>
  <si>
    <t>Address in Brunei Darussalam:</t>
  </si>
  <si>
    <t>(if different from address in Brunei Darussalam)</t>
  </si>
  <si>
    <t xml:space="preserve">    Actuarial Liabilities - Insurance Contract (Gross)</t>
  </si>
  <si>
    <t xml:space="preserve">    Actuarial Liabilities - Investment Contract (Gross)</t>
  </si>
  <si>
    <t xml:space="preserve">    Unearned Premiums</t>
  </si>
  <si>
    <t xml:space="preserve">    Unpaid Claims and Adjustment Expenses (Gross)</t>
  </si>
  <si>
    <t xml:space="preserve">    Unearned Commissions</t>
  </si>
  <si>
    <t>Income Before Attribution to Takaful Participants</t>
  </si>
  <si>
    <t>041</t>
  </si>
  <si>
    <t>061</t>
  </si>
  <si>
    <t>071</t>
  </si>
  <si>
    <t>Total Common Shares</t>
  </si>
  <si>
    <t>Type of Insurance</t>
  </si>
  <si>
    <t>- 3rd Party Liability</t>
  </si>
  <si>
    <t>GENERAL/TAKAFUL</t>
  </si>
  <si>
    <t>TOTAL GENERAL/TAKAFUL</t>
  </si>
  <si>
    <t>TOTAL LIFE/FAMILY</t>
  </si>
  <si>
    <t>COMMISSIONS</t>
  </si>
  <si>
    <t>Commissions</t>
  </si>
  <si>
    <t>AS AT</t>
  </si>
  <si>
    <t>LIABILITIES IN BRUNEI DARUSSALAM  AS OF</t>
  </si>
  <si>
    <t>AS OF</t>
  </si>
  <si>
    <t>ALL THE ASSETS REPORTED IN THE SAID ANNUAL RETURN AND SCHEDULES WERE,</t>
  </si>
  <si>
    <r>
      <t>, THE ABSOLUTE PROPERTY OF THE INSURER</t>
    </r>
    <r>
      <rPr>
        <sz val="11"/>
        <color theme="1"/>
        <rFont val="Times New Roman"/>
        <family val="1"/>
      </rPr>
      <t>, FREE AND</t>
    </r>
  </si>
  <si>
    <t>(INSURER NAME)</t>
  </si>
  <si>
    <t>THE ATTACHED ANNUAL RETURN OF THE CONDITION AND AFFAIRS OF THE INSURANCE BUSINESS IN BRUNEI DARUSSALAM OF THE INSURER, TOGETHER WITH THE RELATED EXHIBITS, SCHEDULES AND EXPLANATIONS FILED OR TO BE FILED AS PART THEREOF, IS A FULL AND CORRECT STATEMENT OF ALL THE ASSETS AND</t>
  </si>
  <si>
    <t>INCOME AND EXPENDITURES IN BRUNEI DARUSSALAM FOR THE YEAR ENDED ON THAT DAY, AS RESPECTS THE INSURER'S INSURANCE BUSINESS IN BRUNEI DARUSSALAM.</t>
  </si>
  <si>
    <t xml:space="preserve">CLEAR FROM ANY LIENS, CHARGES AND ENCUMBRANCES OF ANY NATURE EXCEPT AS THEREIN STATED. </t>
  </si>
  <si>
    <t>TO THE BEST OF MY INFORMATION, KNOWLEDGE AND BELIEF, AFTER HAVING TAKEN ALL REASONABLE STEPS TO INFORM MYSELF IN THIS REGARD, NO CHANGE OR AMENDMENT HAS BEEN MADE IN THE CHARTER, ACT OF INCORPORATION, OR ARTICLES OF ASSOCIATION OF THE INSURER AND NO CHANGE HAS BEEN MADE IN THE BRANCH OR HEAD OF BRANCH IN BRUNEI DARUSSALAM, WITHOUT AUTORITI MONETARI BRUNEI DARUSSALAM HAVING BEEN DULY NOTIFIED OF SUCH CHANGE OR AMENDMENT.</t>
  </si>
  <si>
    <t xml:space="preserve">I MAKE THIS CERTIFICATION KNOWING THAT THE AUTORITI MONETARI BRUNEI DARUSSALAM IS RELYING ON IT FOR THE PURPOSE OF DETERMINING THE FINANCIAL POSITION OF THE INSURANCE BUSINESS IN BRUNEI DARUSSALAM OF </t>
  </si>
  <si>
    <r>
      <t>AND, MORE SPECIFICALLY, OF DETERMINING THE VALUE OF THE ASSETS THAT THE INSURER</t>
    </r>
    <r>
      <rPr>
        <sz val="11"/>
        <color theme="1"/>
        <rFont val="Times New Roman"/>
        <family val="1"/>
      </rPr>
      <t xml:space="preserve"> IS REQUIRED TO MAINTAIN IN BRUNEI DARUSSALAM PURSUANT THE INSURANCE ORDER/TAKAFUL ORDER (BRUNEI DARUSSALAM) AND THE REGULATIONS MADE PURSUANT TO THE ORDER.</t>
    </r>
  </si>
  <si>
    <t>Gross Policyholder/Takaful Claims and  Benefits</t>
  </si>
  <si>
    <t>Claims and Benefits ceded</t>
  </si>
  <si>
    <t>(name) :</t>
  </si>
  <si>
    <t xml:space="preserve">(Fund)   </t>
  </si>
  <si>
    <t>Income Attributable to Takaful Participants</t>
  </si>
  <si>
    <t>VALIDATION REPORT</t>
  </si>
  <si>
    <t>10.20</t>
  </si>
  <si>
    <t>Claims, Benefits and Liabilities by Type of Business - Life/Family</t>
  </si>
  <si>
    <t>Shareholders, Directors &amp; Associates</t>
  </si>
  <si>
    <t>RECEIVABLE FROM/PAYABLE TO NON-AFFILIATED AGENTS AND BROKERS</t>
  </si>
  <si>
    <t>PREMIUMS AND CLAIMS BY TYPE OF BUSINESS - GENERAL/TAKAFUL</t>
  </si>
  <si>
    <t>CLAIMS, BENEFITS AND LIABILITIES BY TYPE OF BUSINESS - LIFE/FAMILY</t>
  </si>
  <si>
    <t>Error</t>
  </si>
  <si>
    <t>Validation Rules</t>
  </si>
  <si>
    <t>Explanation</t>
  </si>
  <si>
    <t xml:space="preserve">20102704 Other Receivables = 50208909 Total Other Receivables </t>
  </si>
  <si>
    <t xml:space="preserve">20104104 Property &amp; Equipment = 407089966 Total Own use Properties &amp; Equipment </t>
  </si>
  <si>
    <t>20201204 Unearned Premium - 20103004 Unearned Premiums (Recoverable from Reinsurers = 60208906 Net unearned premium at period end</t>
  </si>
  <si>
    <t>PARTICIPANTS FUND - TAKAFUL</t>
  </si>
  <si>
    <t>20300401 Net Premium Written = 60208904 Total Net written</t>
  </si>
  <si>
    <t>20300601 Net Premiums Earned = 60208907 Net Premiums Earned</t>
  </si>
  <si>
    <t>20301001 Net Claims and Adjustment Expenses = 60208911 Net claims incurred including expenses</t>
  </si>
  <si>
    <t>20304401 Other Revenues = 233019901 Total Other Revenue</t>
  </si>
  <si>
    <t>20304601 Other Expenses = 233089901 Total Other Expenses</t>
  </si>
  <si>
    <t>203116001 Other Revenues = 233019901 Total Other Revenue</t>
  </si>
  <si>
    <t>203157001 Other Expenses = 233089901 Total Other Expenses</t>
  </si>
  <si>
    <t>204201001 Net Income/Income Before Attribution to Participating Policyholders/Participants = 20306001 Income Before Attribution to Takaful Participants</t>
  </si>
  <si>
    <t>204201001 Net Income/Income Before Attribution to Participating Policyholders/Participants = 203185901 Income Before Attribution to Participating Policyholders/Takaful Participants</t>
  </si>
  <si>
    <t>NET INCOME (LOSS)</t>
  </si>
  <si>
    <t>Total Brunei</t>
  </si>
  <si>
    <t>009</t>
  </si>
  <si>
    <t>Total Foreign</t>
  </si>
  <si>
    <t>019</t>
  </si>
  <si>
    <t>098</t>
  </si>
  <si>
    <t>30600104 Total Assets = 20108904 Total Assets</t>
  </si>
  <si>
    <t>Life</t>
  </si>
  <si>
    <t>Others (specify)</t>
  </si>
  <si>
    <t>Total Premiums</t>
  </si>
  <si>
    <t>(A) Individual Insurance/Family Takaful</t>
  </si>
  <si>
    <t>Total Individual Insurance/Family Takaful</t>
  </si>
  <si>
    <t>(B) Group Insurance/Family Takaful</t>
  </si>
  <si>
    <t>Total Group Insurance/FamilyTakaful</t>
  </si>
  <si>
    <t>Others (Specify)</t>
  </si>
  <si>
    <t>REINSURANCE/RETAKAFUL* CEDED SUMMARY (ALL)</t>
  </si>
  <si>
    <t>UNREGISTERED REINSURANCE/RETAKAFUL*</t>
  </si>
  <si>
    <t>* For takaful operators, the words reinsurance represent also retakaful on the schedule</t>
  </si>
  <si>
    <t>Direct Business</t>
  </si>
  <si>
    <t>Net Commissions</t>
  </si>
  <si>
    <t>Group Insurance/Family Takaful</t>
  </si>
  <si>
    <t>Annuities</t>
  </si>
  <si>
    <t>Individual Insurance/Family Takaful</t>
  </si>
  <si>
    <t>Reinsurance/ Retakaful Ceded</t>
  </si>
  <si>
    <t>Reinsurance/ Retakaful</t>
  </si>
  <si>
    <t>Associated</t>
  </si>
  <si>
    <t>Total Associated</t>
  </si>
  <si>
    <t>Non-associated</t>
  </si>
  <si>
    <t>Total Non-associated</t>
  </si>
  <si>
    <t>20100804 Common Shares = 400765940 Common Shares Brunei + 400766040 Common Shares Foreign Currency</t>
  </si>
  <si>
    <t>20100704 = 400759940 Preferred Shares Brunei Currency + 400760040 Preferred Shares Foreign Currency</t>
  </si>
  <si>
    <t>20100504 Bonds and Debentures = 400747940 Total Bonds and Debentures Brunei Denominated + 400748040 Total Bonds and Debentures Foreign Denominated</t>
  </si>
  <si>
    <t>20100404 Short Term Investments = 400701040 Short Term Investments Brunei Denominated + 400701140 Short Term Investments Foreign Denominated</t>
  </si>
  <si>
    <t>20100904 Investment Properties = 400775940 Investment Properties Brunei + 400776040 Investment Properties Foreign</t>
  </si>
  <si>
    <t>20101004 Other Loans &amp; Invested Assets = 400787040 Other Loans &amp; Invested Assets Brunei Currency + 400787140 Other Loans and Invested Assets Foreign Currency</t>
  </si>
  <si>
    <t xml:space="preserve">20102004 Receivables Unaffiliated Agents and Brokers = 50204907 Total Receivables Non-Affiliated Agents and Brokers </t>
  </si>
  <si>
    <t>20108904 Total Assets = 202010001 Total Liabilities &amp; Equity/Head Office Account</t>
  </si>
  <si>
    <t>20202004 Actuarial Liabilities Life/Family Insurance Contract + 20203404 Actuarial Liabilities Life/Family Investment Contract  = 60509904 Total Gross Actuarial Liabilities Life/Family</t>
  </si>
  <si>
    <t>20205904 Total Policyholder/Shareholder Equity = 20543915 Total Policyholder/Shareholder Equity</t>
  </si>
  <si>
    <t xml:space="preserve">20300201 Reinsurance Assumed =  60208902 Total Premiums Assumed </t>
  </si>
  <si>
    <t>20301601 General Expenses = 233059901 Total General Expenses</t>
  </si>
  <si>
    <t>Both</t>
  </si>
  <si>
    <t>20300301 Reinsurance Ceded = 60208903 Total Premiums Reinsurance Ceded</t>
  </si>
  <si>
    <t>20300101 Premiums Written Direct = 60208901 Total Premiums Direct</t>
  </si>
  <si>
    <t>203154001 General Expenses = 233059901 Total General Expenses</t>
  </si>
  <si>
    <t>400788940 Total Investments Brunei Currency + 400789040 Total Investments Foreign Currency = 20101904 Total Investments</t>
  </si>
  <si>
    <t>40428929 Total Preferred Shares = 400759940 Total Preferred Shares Brunei + 400748040 Total Preferred Shares Foreign Currency</t>
  </si>
  <si>
    <t>40528929 Total Common Shares = 400765940 Total Common Shares Brunei + 400766040 Total Common Shares Foreign Currency</t>
  </si>
  <si>
    <t xml:space="preserve">40708966 Page 40.70 Total Investment Properties = 400775940 Investment Properties Brunei + 400776040 Investment Properties Foreign </t>
  </si>
  <si>
    <t>40708981 Total Mortgages &amp; Encumbrances Investment Properties + 407015981 Total Mortgages &amp; Encumbrances Own Use Properties = 20201104 Encumbrances on Real Estate</t>
  </si>
  <si>
    <t>407089966 Total Own Use Properties &amp; Equipment = 20104104 Property &amp; Equipment</t>
  </si>
  <si>
    <t>40808904 Total Other Loans &amp; Invested Assets = 400787040 Total Other Loans &amp; Invested Assets Brunei + 407087140 Total Other Loans &amp; Invested Assets Foreign Currency</t>
  </si>
  <si>
    <t>50204907 Total Receivables = 20102004  Unaffiliated Agents and Brokers (line 20)</t>
  </si>
  <si>
    <t>50400110 Total Receivables Shareholders  + 50400210 Total Receivables Directors + 50400310 Total Receivables Associated = 20102504  Receivables Shareholders, Associates and Directors</t>
  </si>
  <si>
    <t>60308908 Net Unpaid Claims Current Year + 60308915 Net Unpaid Claims Prior Years = 20201304 Unpaid Claims &amp; Adjustment Expenses (Gross) – 20103104 Recoverable from Reinsurers General/Takaful Unpaid Claims and Adjustment Expenses</t>
  </si>
  <si>
    <t>60405112 Unpaid Claims &amp; Adjustment Expenses Current Year + 60405212 IBNR Current Year = 20201304 Unpaid Claims &amp; Adjustment Expenses (Gross) – 20103104 Recoverable from Reinsurers General/Takaful Unpaid Claims and Adjustment Expenses</t>
  </si>
  <si>
    <t>60502704 Gross Actuarial Liabilities Total Individual Insurance/Takaful + 60504904 Gross Actuarial Liabilities Total Group Insurance/Takaful + 60505004 Gross Actuarial Liabilities Total Annuities = 20202004 Actuarial Liabilities Insurance Contracts Life/Family(Gross) + 20203404 Actuarial Liabilities Investment Contract Life/Family (Gross)</t>
  </si>
  <si>
    <t>67001002 Total Gross Premiums General/Takaful = 20300101 Premiums Written Direct General/Takaful + 20300201 Reinsurance Assumed General Takaful</t>
  </si>
  <si>
    <t xml:space="preserve">68002903 Total General/Takaful  Takaful Gross Commissions Direct Business + 68002906 Total General/Takaful Reinsurance/Retakaful Assumed = 20301101 Gross Commissions General/Takaful </t>
  </si>
  <si>
    <t>68008903 Total Life/Family Takaful Gross Commissions Direct Business + 68008906 Total Life/Family Takaful Reinsurance/Retakaful Assumed = 203146001 Gross Commissions</t>
  </si>
  <si>
    <t>70602918 Total Reinsurance/Retakaful Premiums Ceded General/Takaful  = 20300301 Reinsurance Ceded General/Takaful</t>
  </si>
  <si>
    <t>70602918 Total Reinsurance/Retakaful Premiums Ceded Life/Family = 203103001 Premiums Ceded Life/Family</t>
  </si>
  <si>
    <t>70602919 Total Reinsurance/Retakaful Claims Ceded General/Takaful = 20306401 Reinsurers’ share of claims and adjustment expenses General/Takaful</t>
  </si>
  <si>
    <t>70602919 Total Reinsurance/Retakaful Claims Ceded Life/Family = 203127001 Claims &amp; Benefits Ceded Life/Family</t>
  </si>
  <si>
    <t>70602920 Total Unearned Premiums Ceded to Assuming Insurer =20103104 Recoverable from Reinsurer/Retakaful Unearned Premiums</t>
  </si>
  <si>
    <t>70602922 Total Outstanding Losses Recoverable from Assuming Insurer = 
20103204 Recoverable from Reinsurer/Retakaful Life/Family Actuarial Liabilities Insurance Contracts + 20103304 Recoverable from Reinsurers/Retakaful Life Family Actuarial Liabilities Investment Contracts</t>
  </si>
  <si>
    <t xml:space="preserve">30600101 Total Assets General Funds = 20108901 Total Assets General/Takaful Funds         </t>
  </si>
  <si>
    <t>30600102 Total Assets Life Funds = 20108902 Total Assets Life/Family Funds</t>
  </si>
  <si>
    <t>30600201 Total Liabilities General/Takaful Funds = 20202901 Total Liabilities General/Takaful Funds</t>
  </si>
  <si>
    <t>30601504 Total Previous Year Net Premium Written = 20300403 Net Premium Written Prior Period  General/Takaful</t>
  </si>
  <si>
    <t>30601504 Total Previous Year Net Premium Written = 203104003 Net Premiums  Prior Period Life/Family</t>
  </si>
  <si>
    <t>(Datapoint Address = Page Number, Line Number, Column Number)</t>
  </si>
  <si>
    <t>20102504 Receivables: Shareholders, Associates &amp; Directors = 50408910 Total Receivables Shareholders, Associates &amp; Directors</t>
  </si>
  <si>
    <t>20209104 Head Office Account = 20458901 Balance End of Year Head Office Account</t>
  </si>
  <si>
    <t>60200501 Premiums Fire + 60201501 Premiums Motor + 60202001 Premiums Total Marine, Aviation &amp; Transit + sum of lines 21-28 column 01 Premiums = 20300101 Direct Premiums General/Takaful</t>
  </si>
  <si>
    <t>70602922 Total Outstanding Losses Recoverable from Assuming Insurer = 
20103104 Recoverable from Reinsurers General/Takaful Unpaid Claims and Adjustment Expenses</t>
  </si>
  <si>
    <t>Life/Family Takaful</t>
  </si>
  <si>
    <t>General/ Takaful or Life/Family Takaful</t>
  </si>
  <si>
    <t>General/ Takaful</t>
  </si>
  <si>
    <t>Property</t>
  </si>
  <si>
    <t>Property - total</t>
  </si>
  <si>
    <t>Engineering/Contractors' Risks</t>
  </si>
  <si>
    <t>Liability</t>
  </si>
  <si>
    <t>SUPPLEMENTARY INFORMATION</t>
  </si>
  <si>
    <t>Policies Outside Brunei</t>
  </si>
  <si>
    <t>In Brunei</t>
  </si>
  <si>
    <t>Net Receivable (24) - (26)</t>
  </si>
  <si>
    <t>Current 
Period Total</t>
  </si>
  <si>
    <t>Family Fund</t>
  </si>
  <si>
    <t>Net (08+09-10)</t>
  </si>
  <si>
    <t xml:space="preserve">               Claims including adjustment expenses</t>
  </si>
  <si>
    <t>Margin or (Deficiency)
(09-10-15)</t>
  </si>
  <si>
    <t>Family Funds</t>
  </si>
  <si>
    <t>30600204 Total Liabilities – 30609999 Unregistered Reinsurance deposits held/collateral = 20202904 Total Liabilities -70602939 Total Unregistered Reinsurance Collateral</t>
  </si>
  <si>
    <t>67001002 Total Gross Premiums Life/Family = 203102001 Gross Premiums Life/Family</t>
  </si>
  <si>
    <t>Memorandum</t>
  </si>
  <si>
    <t>Reinsurance Deposits Held/Collateral</t>
  </si>
  <si>
    <t>(99)</t>
  </si>
  <si>
    <t>20203501 Total Participants Fund General Takaful = 30600301 Excess of Assets over Liabilities General Funds  for General Funds Only</t>
  </si>
  <si>
    <t>20203502 Total Participants Fund Family Takaful =  30600302 Excess of Assets over Liabilities for Life Funds Only</t>
  </si>
  <si>
    <t>60509901 Gross Claims and Benefits – 60509902 Claims and Benefits Ceded = 203126001 Gross Claims and Benefits – 203127001 Claims and Benefits ceded</t>
  </si>
  <si>
    <t>60208908 Direct Claims + 60208909 Claims from reinsurance assumed – 60208910 claims from reinsurance ceded = 20301001 Net Claims and Adjustment Expenses</t>
  </si>
  <si>
    <t>30609999 Reinsurance Deposits Held/Collateral = 70602939 Total Reinsurance Collateral</t>
  </si>
  <si>
    <t>Held to Maturity (Amortized Cost)</t>
  </si>
  <si>
    <r>
      <rPr>
        <b/>
        <sz val="11"/>
        <rFont val="Times New Roman"/>
        <family val="1"/>
      </rPr>
      <t>SR</t>
    </r>
  </si>
  <si>
    <t xml:space="preserve">4SR SUPPLEMENTARY INFORMATION -AMBD MONETARY &amp; STATISTICS </t>
  </si>
  <si>
    <t>Total
(01)</t>
  </si>
  <si>
    <t>Balance Sheet Assets:-</t>
  </si>
  <si>
    <t>Cash</t>
  </si>
  <si>
    <t xml:space="preserve">  Cash (In B$)</t>
  </si>
  <si>
    <t xml:space="preserve">  Cash (In FC)</t>
  </si>
  <si>
    <t>Statutory Deposits and other Balances with the Autoriti Monetari Brunei Darussalam (AMBD)</t>
  </si>
  <si>
    <t xml:space="preserve">  Balances with Licensed Banks-On Demand (Current Account), (In B$)</t>
  </si>
  <si>
    <t xml:space="preserve">  Balances with Licensed Banks-On Demand (Current Account), (In FC)</t>
  </si>
  <si>
    <t xml:space="preserve">  Time Deposits/Placements with Licensed Banks, (In B$)</t>
  </si>
  <si>
    <t xml:space="preserve">  Time Deposits/Placements with Licensed Banks, (In FC)</t>
  </si>
  <si>
    <t xml:space="preserve">  Time Deposits/Placements with Licensed Finance Companies, (In B$)</t>
  </si>
  <si>
    <t xml:space="preserve">  Balances with Other Financial Institutions-On Demand (Current Account), (In B$)</t>
  </si>
  <si>
    <t xml:space="preserve">  Balances with  Other Financial Institutions-On Demand (Current Account), (In FC)</t>
  </si>
  <si>
    <t xml:space="preserve">  Time Deposits/Placements with  Other Financial Institutions, (In B$)</t>
  </si>
  <si>
    <t xml:space="preserve">  Time Deposits/Placements with  Other Financial Institutions, (In FC)</t>
  </si>
  <si>
    <t xml:space="preserve">  On Demand (Current Account), (In B$)</t>
  </si>
  <si>
    <t xml:space="preserve">  On Demand (Current Account), (In FC)</t>
  </si>
  <si>
    <t xml:space="preserve">  Time Deposits/Placements, (In B$)</t>
  </si>
  <si>
    <t xml:space="preserve">  Time Deposits/Placements, (In FC) </t>
  </si>
  <si>
    <t xml:space="preserve">Shares-Publicly Listed </t>
  </si>
  <si>
    <t>Shares-Not Listed</t>
  </si>
  <si>
    <t>Derivatives</t>
  </si>
  <si>
    <t>Other Financial Institutions (In B$)</t>
  </si>
  <si>
    <t>Other Financial Institutions (In FC)</t>
  </si>
  <si>
    <t>Non-residents (In B$)</t>
  </si>
  <si>
    <t>Non-residents (In FC)</t>
  </si>
  <si>
    <t>Balance Sheet Liabilites:-</t>
  </si>
  <si>
    <t xml:space="preserve">  Borrowings from Licensed Banks </t>
  </si>
  <si>
    <t xml:space="preserve">  Borrowings from Licensed Finance Companies</t>
  </si>
  <si>
    <t xml:space="preserve">  Other Borrowings </t>
  </si>
  <si>
    <t xml:space="preserve">  Liabilities in Brunei Darussalam (In B$)</t>
  </si>
  <si>
    <t xml:space="preserve">  Liabilities outside Brunei Darussalam (In FC)</t>
  </si>
  <si>
    <t>MEMORANDUM INFORMATION:-</t>
  </si>
  <si>
    <t xml:space="preserve">  Licensed Banks </t>
  </si>
  <si>
    <t xml:space="preserve">  Licensed Finance Companies</t>
  </si>
  <si>
    <t xml:space="preserve">  Licensed Insurance Companies/Takaful Operators</t>
  </si>
  <si>
    <t xml:space="preserve">  Other Financial Institutions</t>
  </si>
  <si>
    <t xml:space="preserve">  Autoriti Monetari Brunei Darussalam (AMBD)</t>
  </si>
  <si>
    <t xml:space="preserve">  Public Sector Corporations &amp; Institutions (Non Financial)</t>
  </si>
  <si>
    <t xml:space="preserve">  Other Private Companies &amp; Institutions (Non Financial)</t>
  </si>
  <si>
    <t>Investment (Equity) in Associates and Subsidiaries of:-</t>
  </si>
  <si>
    <t xml:space="preserve">  Outside Brunei Darussalam (Non Resident Companies)</t>
  </si>
  <si>
    <t>Central Government</t>
  </si>
  <si>
    <t>Authoriti Monetari Brunei Darussalam (AMBD)</t>
  </si>
  <si>
    <t xml:space="preserve">Licensed Banks </t>
  </si>
  <si>
    <t>Licensed Finance Companies</t>
  </si>
  <si>
    <t>Licensed Insurance Companies/Takaful Operators</t>
  </si>
  <si>
    <t>Other Financial Institutions</t>
  </si>
  <si>
    <t>Public Sector Corporations &amp; Institutions (Non Financial)</t>
  </si>
  <si>
    <t>Other Private Companies &amp; Institutions (Non Financial)</t>
  </si>
  <si>
    <t>Other Residents</t>
  </si>
  <si>
    <t>Outside Brunei Darussalam (Non-Residents)</t>
  </si>
  <si>
    <t xml:space="preserve">Reserves for Claims/Benefits  Payable (Loss Reserves) </t>
  </si>
  <si>
    <t>Autoriti Monetari Brunei Darussalam (AMBD)</t>
  </si>
  <si>
    <t>SR</t>
  </si>
  <si>
    <t>Breakdown of Reinsurance Recoverable</t>
  </si>
  <si>
    <t>Insurance Technical Reserves</t>
  </si>
  <si>
    <r>
      <t>Balances with Licensed Banks, Licensed Finance Companies and Other Financial Institutions-</t>
    </r>
    <r>
      <rPr>
        <b/>
        <i/>
        <sz val="11"/>
        <rFont val="Times New Roman"/>
        <family val="1"/>
      </rPr>
      <t>In Brunei Darussalam</t>
    </r>
  </si>
  <si>
    <r>
      <t>Balances with Licensed Banks and Financial Institutions-</t>
    </r>
    <r>
      <rPr>
        <b/>
        <i/>
        <sz val="11"/>
        <rFont val="Times New Roman"/>
        <family val="1"/>
      </rPr>
      <t>Outside Brunei Darussalam</t>
    </r>
  </si>
  <si>
    <r>
      <t>Investments-</t>
    </r>
    <r>
      <rPr>
        <b/>
        <i/>
        <sz val="11"/>
        <rFont val="Times New Roman"/>
        <family val="1"/>
      </rPr>
      <t>Outside Brunei</t>
    </r>
    <r>
      <rPr>
        <b/>
        <sz val="11"/>
        <rFont val="Times New Roman"/>
        <family val="1"/>
      </rPr>
      <t xml:space="preserve"> Darussalam</t>
    </r>
  </si>
  <si>
    <r>
      <t>Borrowings-</t>
    </r>
    <r>
      <rPr>
        <b/>
        <i/>
        <sz val="11"/>
        <rFont val="Times New Roman"/>
        <family val="1"/>
      </rPr>
      <t>In</t>
    </r>
    <r>
      <rPr>
        <b/>
        <sz val="11"/>
        <rFont val="Times New Roman"/>
        <family val="1"/>
      </rPr>
      <t xml:space="preserve"> </t>
    </r>
    <r>
      <rPr>
        <b/>
        <i/>
        <sz val="11"/>
        <rFont val="Times New Roman"/>
        <family val="1"/>
      </rPr>
      <t>Brunei</t>
    </r>
    <r>
      <rPr>
        <b/>
        <sz val="11"/>
        <rFont val="Times New Roman"/>
        <family val="1"/>
      </rPr>
      <t xml:space="preserve"> </t>
    </r>
    <r>
      <rPr>
        <b/>
        <i/>
        <sz val="11"/>
        <rFont val="Times New Roman"/>
        <family val="1"/>
      </rPr>
      <t>Darussalam (In B$)</t>
    </r>
  </si>
  <si>
    <r>
      <t>Borrowings-</t>
    </r>
    <r>
      <rPr>
        <b/>
        <i/>
        <sz val="11"/>
        <rFont val="Times New Roman"/>
        <family val="1"/>
      </rPr>
      <t>Outside Brunei Darussalam</t>
    </r>
  </si>
  <si>
    <r>
      <t>Investment in Shares</t>
    </r>
    <r>
      <rPr>
        <b/>
        <i/>
        <sz val="11"/>
        <rFont val="Times New Roman"/>
        <family val="1"/>
      </rPr>
      <t xml:space="preserve">-In Brunei Darussalam </t>
    </r>
    <r>
      <rPr>
        <b/>
        <sz val="11"/>
        <rFont val="Times New Roman"/>
        <family val="1"/>
      </rPr>
      <t>(In B$) of (Both Listed and Not Listed)</t>
    </r>
  </si>
  <si>
    <r>
      <t>Investment in Debt and Other Securities Issued</t>
    </r>
    <r>
      <rPr>
        <b/>
        <i/>
        <sz val="11"/>
        <rFont val="Times New Roman"/>
        <family val="1"/>
      </rPr>
      <t xml:space="preserve">-In Brunei Darussalam </t>
    </r>
    <r>
      <rPr>
        <b/>
        <sz val="11"/>
        <rFont val="Times New Roman"/>
        <family val="1"/>
      </rPr>
      <t>(In B$)</t>
    </r>
    <r>
      <rPr>
        <b/>
        <i/>
        <sz val="11"/>
        <rFont val="Times New Roman"/>
        <family val="1"/>
      </rPr>
      <t>, inclusive</t>
    </r>
    <r>
      <rPr>
        <b/>
        <sz val="11"/>
        <rFont val="Times New Roman"/>
        <family val="1"/>
      </rPr>
      <t xml:space="preserve"> Accrued Interest/Profit Receivable </t>
    </r>
  </si>
  <si>
    <t>20.50</t>
  </si>
  <si>
    <t>Balance at Beginning of the year</t>
  </si>
  <si>
    <t>At the Beginning of the year</t>
  </si>
  <si>
    <t>Period End</t>
  </si>
  <si>
    <t>General/Family Fund</t>
  </si>
  <si>
    <t>20201304 Unpaid Claims General/Takaful – 20103104 Recoverable from Reinsurers Unpaid Claims – 20103704 Other Recoverables on Unpaid Claims = 60308920 Total Net Unpaid Claims</t>
  </si>
  <si>
    <t>General Takaful</t>
  </si>
  <si>
    <t>Family Takaful</t>
  </si>
  <si>
    <t>Corporate - Public</t>
  </si>
  <si>
    <t>Corporate -Private</t>
  </si>
  <si>
    <t>20200604 Payables Subsidiaries, Associates, &amp; Affiliates  = 50408911 Total Payables Shareholders, Associates &amp; Directors</t>
  </si>
  <si>
    <t>30600202 Total Liabilities Life/Family Funds = 20202902 Total Liabilities Life/Family Funds</t>
  </si>
  <si>
    <t xml:space="preserve">50208909 Total Other Receivables = 20102704 Other Receivables </t>
  </si>
  <si>
    <t>40229929 Total Bonds and Debentures = 400747940 Total Bonds &amp; Debentures Brunei + 400748040 Total Bonds &amp; Debentures Foreign Currency</t>
  </si>
  <si>
    <t>Balance at Beginning of Prior Period</t>
  </si>
  <si>
    <t>Balance at End of Prior Period</t>
  </si>
  <si>
    <t>Changes in Equity for Current Period</t>
  </si>
  <si>
    <t>Balance at End of Current Period</t>
  </si>
  <si>
    <t>Excess/ (Deficit) of Assets over liabilities [01-02-11]</t>
  </si>
  <si>
    <t>Excess/ (Deficit) of Adjusted Assets over liabilities [13-02-11]</t>
  </si>
  <si>
    <t>Total Adjusted Assets                                                      [01-12]</t>
  </si>
  <si>
    <t>Total Adjusted Assets                                                       [01-12]</t>
  </si>
  <si>
    <t>Non-admitted: Total Receivables &gt; 6 months</t>
  </si>
  <si>
    <t>Number of Agents and Brokers</t>
  </si>
  <si>
    <t>Less:  Allowance for Doubtful Accounts</t>
  </si>
  <si>
    <t>Sub-Total</t>
  </si>
  <si>
    <t>Net Retention</t>
  </si>
  <si>
    <t>Un-rated</t>
  </si>
  <si>
    <t>PREMIUMS - LIFE/FAMILY TAKAFUL</t>
  </si>
  <si>
    <t>TOTAL LIABILITIES AND EQUITY/ HEAD OFFICE ACCOUNT/ PARTICIPANTS FUND - TAKAFUL</t>
  </si>
  <si>
    <t>Statutory Deposit - Section 16, TO 2008 &amp; IO 2006</t>
  </si>
  <si>
    <t>Deposit under Chapter 90 Motor Vehicle Insurance (Third Party Risks)</t>
  </si>
  <si>
    <t>Receivables - agents, brokers and policyholders, &gt; 6 months</t>
  </si>
  <si>
    <t>TOTAL  NON-ADMITTED ASSETS</t>
  </si>
  <si>
    <t>Total Assets</t>
  </si>
  <si>
    <t>STATEMENT OF PARTICIPANTS FUND - TAKAFUL</t>
  </si>
  <si>
    <t>Total Current Year</t>
  </si>
  <si>
    <t>Prior 
Year</t>
  </si>
  <si>
    <t>Add Fund Name:</t>
  </si>
  <si>
    <t xml:space="preserve">Participant Funds </t>
  </si>
  <si>
    <t>Accumulated Surplus</t>
  </si>
  <si>
    <t>Income attributable to Participants</t>
  </si>
  <si>
    <t>Surplus paid and payable to Participants</t>
  </si>
  <si>
    <t>Transfer From (To) Operator's Fund</t>
  </si>
  <si>
    <t>Qard Payable from (Repaid to) Shareholders</t>
  </si>
  <si>
    <t>Transfers between Takaful Funds</t>
  </si>
  <si>
    <t>Balance at End of the year</t>
  </si>
  <si>
    <t>Fair Value Reserve</t>
  </si>
  <si>
    <t>Comprehensive Income attributable to Participants</t>
  </si>
  <si>
    <t>Balance At end of the year</t>
  </si>
  <si>
    <t>Participants Fund Balance at End of the year (line 10 + 15)</t>
  </si>
  <si>
    <t>(New 2016)</t>
  </si>
  <si>
    <t>General Takaful/ Family Takaful</t>
  </si>
  <si>
    <t>(Revised 2016)</t>
  </si>
  <si>
    <t>(Indicate type of company by       )</t>
  </si>
  <si>
    <r>
      <t xml:space="preserve">20500207 Income attributable to Participants = 20306101 Income attributable to Takaful Participants </t>
    </r>
    <r>
      <rPr>
        <i/>
        <sz val="11"/>
        <rFont val="Calibri"/>
        <family val="2"/>
        <scheme val="minor"/>
      </rPr>
      <t>(New 2016)</t>
    </r>
  </si>
  <si>
    <r>
      <t xml:space="preserve">20500207 Income attributable to Participants = 203187001 Income attributable to Participating Policyholders/Takaful Participants </t>
    </r>
    <r>
      <rPr>
        <i/>
        <sz val="11"/>
        <rFont val="Calibri"/>
        <family val="2"/>
        <scheme val="minor"/>
      </rPr>
      <t>(New 2016)</t>
    </r>
  </si>
  <si>
    <r>
      <t xml:space="preserve">20501207 Comprehensive Income attributable to Participants = 204261501 Total Comprehensive Income(Loss) attributable to participating Policyholders/Participants </t>
    </r>
    <r>
      <rPr>
        <i/>
        <sz val="11"/>
        <rFont val="Calibri"/>
        <family val="2"/>
        <scheme val="minor"/>
      </rPr>
      <t>(New 2016)</t>
    </r>
  </si>
  <si>
    <r>
      <t xml:space="preserve">20502007 Participants Fund Balance at End of the year = 20203504 Participants Fund - Takaful </t>
    </r>
    <r>
      <rPr>
        <i/>
        <sz val="11"/>
        <rFont val="Calibri"/>
        <family val="2"/>
        <scheme val="minor"/>
      </rPr>
      <t>(New 2016)</t>
    </r>
  </si>
  <si>
    <r>
      <t xml:space="preserve">30601204 Non-Admitted Assets = 306010904 Total Non-Admitted Assets </t>
    </r>
    <r>
      <rPr>
        <i/>
        <sz val="11"/>
        <rFont val="Calibri"/>
        <family val="2"/>
        <scheme val="minor"/>
      </rPr>
      <t>(New 2016)</t>
    </r>
  </si>
  <si>
    <t>Less Non-Admitted Assets*</t>
  </si>
  <si>
    <r>
      <rPr>
        <b/>
        <u/>
        <sz val="18"/>
        <color theme="1"/>
        <rFont val="Times New Roman"/>
        <family val="1"/>
      </rPr>
      <t>*</t>
    </r>
    <r>
      <rPr>
        <b/>
        <u/>
        <sz val="11"/>
        <color theme="1"/>
        <rFont val="Times New Roman"/>
        <family val="1"/>
      </rPr>
      <t>LIST OF NON-ADMITTED ASSETS</t>
    </r>
  </si>
  <si>
    <t>Maximum Policy Coverage</t>
  </si>
  <si>
    <r>
      <t xml:space="preserve">Capital Equivalent Tests &amp; Fund Margin of Solvency </t>
    </r>
    <r>
      <rPr>
        <i/>
        <sz val="11"/>
        <rFont val="Times New Roman"/>
        <family val="1"/>
      </rPr>
      <t>(Revised)</t>
    </r>
  </si>
  <si>
    <r>
      <t xml:space="preserve">60109912 Total Premiums = 203102001 Gross Premiums Life/Family Takaful </t>
    </r>
    <r>
      <rPr>
        <i/>
        <sz val="11"/>
        <rFont val="Calibri"/>
        <family val="2"/>
        <scheme val="minor"/>
      </rPr>
      <t>(Revised 2016)</t>
    </r>
  </si>
  <si>
    <t>60.31</t>
  </si>
  <si>
    <t xml:space="preserve">BREAKDOWN OF MOTOR CLAIMS AND WORKMEN COMPENSATION CLAIMS </t>
  </si>
  <si>
    <t>No. of claims cases</t>
  </si>
  <si>
    <t>No. of lawsuit filed</t>
  </si>
  <si>
    <t>No. of accidents reported</t>
  </si>
  <si>
    <t xml:space="preserve">No. of Injuries Onsite </t>
  </si>
  <si>
    <t xml:space="preserve">- 3rd Party Liability </t>
  </si>
  <si>
    <t>- Bodily Injuries</t>
  </si>
  <si>
    <t>- Property Damage</t>
  </si>
  <si>
    <t>- Comprehensive (own damage)</t>
  </si>
  <si>
    <t>- Own Damage</t>
  </si>
  <si>
    <t>- Death</t>
  </si>
  <si>
    <t>- Personal Injuries</t>
  </si>
  <si>
    <t xml:space="preserve">Workmen Compensation </t>
  </si>
  <si>
    <t>- Compensation</t>
  </si>
  <si>
    <t xml:space="preserve">- Death </t>
  </si>
  <si>
    <t>- and/or illnesses</t>
  </si>
  <si>
    <t>- Employers' Liability (Common Law)</t>
  </si>
  <si>
    <t>Workmen Compensation - total</t>
  </si>
  <si>
    <t>(Revised 2018)</t>
  </si>
  <si>
    <t xml:space="preserve">Statement of Participants Fund - Takaful </t>
  </si>
  <si>
    <t xml:space="preserve">Premiums  - Life/Family Takaful </t>
  </si>
  <si>
    <t xml:space="preserve">Premiums and Claims by Type of Business - General/Takaful </t>
  </si>
  <si>
    <r>
      <t xml:space="preserve">Breakdown of Motor and Workmen Compensation Claims </t>
    </r>
    <r>
      <rPr>
        <i/>
        <sz val="11"/>
        <rFont val="Times New Roman"/>
        <family val="1"/>
      </rPr>
      <t>(new 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</si>
</sst>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_(* \(#,##0\);_(* &quot;-&quot;_);_(@_)"/>
    <numFmt numFmtId="43" formatCode="_(* #,##0.00_);_(* \(#,##0.00\);_(* &quot;-&quot;??_);_(@_)"/>
    <numFmt numFmtId="164" formatCode="General_)"/>
    <numFmt numFmtId="165" formatCode="#,##0;\(#,##0\)"/>
    <numFmt numFmtId="166" formatCode="_(* #,##0_);_(* \(#,##0\);_(* &quot;-&quot;??_);_(@_)"/>
    <numFmt numFmtId="167" formatCode="0.00\%"/>
    <numFmt numFmtId="168" formatCode="[$-409]d\-mmm\-yy;@"/>
  </numFmts>
  <fonts count="36" x14ac:knownFonts="1">
    <font>
      <sz val="11"/>
      <color theme="1"/>
      <name val="Calibri"/>
      <family val="2"/>
      <scheme val="minor"/>
    </font>
    <font>
      <sz val="11"/>
      <color theme="1"/>
      <name val="Calibri"/>
      <family val="2"/>
      <scheme val="minor"/>
    </font>
    <font>
      <sz val="11"/>
      <name val="Times New Roman"/>
      <family val="1"/>
    </font>
    <font>
      <b/>
      <sz val="11"/>
      <name val="Times New Roman"/>
      <family val="1"/>
    </font>
    <font>
      <i/>
      <sz val="11"/>
      <name val="Times New Roman"/>
      <family val="1"/>
    </font>
    <font>
      <sz val="10"/>
      <name val="Times New Roman"/>
      <family val="1"/>
    </font>
    <font>
      <sz val="12"/>
      <name val="Times New Roman"/>
      <family val="1"/>
    </font>
    <font>
      <sz val="12"/>
      <name val="Arial"/>
      <family val="2"/>
    </font>
    <font>
      <strike/>
      <sz val="11"/>
      <name val="Times New Roman"/>
      <family val="1"/>
    </font>
    <font>
      <sz val="9"/>
      <name val="Times New Roman"/>
      <family val="1"/>
    </font>
    <font>
      <sz val="11"/>
      <color rgb="FFFF0000"/>
      <name val="Times New Roman"/>
      <family val="1"/>
    </font>
    <font>
      <sz val="10"/>
      <name val="Arial"/>
      <family val="2"/>
    </font>
    <font>
      <sz val="12"/>
      <color indexed="10"/>
      <name val="Arial"/>
      <family val="2"/>
    </font>
    <font>
      <sz val="11"/>
      <color indexed="10"/>
      <name val="Arial"/>
      <family val="2"/>
    </font>
    <font>
      <sz val="11"/>
      <color theme="1"/>
      <name val="Times New Roman"/>
      <family val="1"/>
    </font>
    <font>
      <b/>
      <sz val="11"/>
      <color theme="1"/>
      <name val="Times New Roman"/>
      <family val="1"/>
    </font>
    <font>
      <b/>
      <u/>
      <sz val="11"/>
      <name val="Times New Roman"/>
      <family val="1"/>
    </font>
    <font>
      <u/>
      <sz val="11"/>
      <color theme="10"/>
      <name val="Calibri"/>
      <family val="2"/>
      <scheme val="minor"/>
    </font>
    <font>
      <b/>
      <u/>
      <sz val="11"/>
      <color rgb="FFFF0000"/>
      <name val="Times New Roman"/>
      <family val="1"/>
    </font>
    <font>
      <sz val="14"/>
      <name val="Times New Roman"/>
      <family val="1"/>
    </font>
    <font>
      <sz val="11"/>
      <name val="Calibri"/>
      <family val="2"/>
      <scheme val="minor"/>
    </font>
    <font>
      <b/>
      <i/>
      <sz val="11"/>
      <name val="Times New Roman"/>
      <family val="1"/>
    </font>
    <font>
      <b/>
      <sz val="11"/>
      <color theme="0"/>
      <name val="Times New Roman"/>
      <family val="1"/>
    </font>
    <font>
      <b/>
      <sz val="11"/>
      <color rgb="FFFF0000"/>
      <name val="Times New Roman"/>
      <family val="1"/>
    </font>
    <font>
      <u/>
      <sz val="11"/>
      <name val="Times New Roman"/>
      <family val="1"/>
    </font>
    <font>
      <sz val="11"/>
      <color indexed="10"/>
      <name val="Times New Roman"/>
      <family val="1"/>
    </font>
    <font>
      <b/>
      <sz val="11"/>
      <color theme="1"/>
      <name val="Calibri"/>
      <family val="2"/>
      <scheme val="minor"/>
    </font>
    <font>
      <sz val="11"/>
      <color rgb="FFFF0000"/>
      <name val="Calibri"/>
      <family val="2"/>
      <scheme val="minor"/>
    </font>
    <font>
      <u/>
      <sz val="11"/>
      <color theme="1"/>
      <name val="Times New Roman"/>
      <family val="1"/>
    </font>
    <font>
      <b/>
      <u/>
      <sz val="11"/>
      <color theme="1"/>
      <name val="Times New Roman"/>
      <family val="1"/>
    </font>
    <font>
      <sz val="8"/>
      <color rgb="FF000000"/>
      <name val="Segoe UI"/>
      <family val="2"/>
    </font>
    <font>
      <i/>
      <sz val="11"/>
      <color theme="1"/>
      <name val="Times New Roman"/>
      <family val="1"/>
    </font>
    <font>
      <i/>
      <sz val="11"/>
      <name val="Calibri"/>
      <family val="2"/>
      <scheme val="minor"/>
    </font>
    <font>
      <b/>
      <u/>
      <sz val="18"/>
      <color theme="1"/>
      <name val="Times New Roman"/>
      <family val="1"/>
    </font>
    <font>
      <b/>
      <sz val="11"/>
      <color theme="8"/>
      <name val="Times New Roman"/>
      <family val="1"/>
    </font>
    <font>
      <sz val="11"/>
      <color theme="8"/>
      <name val="Times New Roman"/>
      <family val="1"/>
    </font>
  </fonts>
  <fills count="9">
    <fill>
      <patternFill patternType="none"/>
    </fill>
    <fill>
      <patternFill patternType="gray125"/>
    </fill>
    <fill>
      <patternFill patternType="solid">
        <fgColor indexed="65"/>
        <bgColor indexed="64"/>
      </patternFill>
    </fill>
    <fill>
      <patternFill patternType="solid">
        <fgColor indexed="55"/>
        <bgColor indexed="64"/>
      </patternFill>
    </fill>
    <fill>
      <patternFill patternType="solid">
        <fgColor indexed="55"/>
        <bgColor indexed="8"/>
      </patternFill>
    </fill>
    <fill>
      <patternFill patternType="solid">
        <fgColor theme="0"/>
        <bgColor indexed="64"/>
      </patternFill>
    </fill>
    <fill>
      <patternFill patternType="solid">
        <fgColor theme="1" tint="0.249977111117893"/>
        <bgColor indexed="64"/>
      </patternFill>
    </fill>
    <fill>
      <patternFill patternType="solid">
        <fgColor theme="1" tint="0.14996795556505021"/>
        <bgColor indexed="64"/>
      </patternFill>
    </fill>
    <fill>
      <patternFill patternType="solid">
        <fgColor theme="1" tint="0.34998626667073579"/>
        <bgColor indexed="64"/>
      </patternFill>
    </fill>
  </fills>
  <borders count="228">
    <border>
      <left/>
      <right/>
      <top/>
      <bottom/>
      <diagonal/>
    </border>
    <border>
      <left/>
      <right/>
      <top style="dotted">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dotted">
        <color indexed="64"/>
      </bottom>
      <diagonal/>
    </border>
    <border>
      <left/>
      <right style="thin">
        <color indexed="64"/>
      </right>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dotted">
        <color indexed="64"/>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top/>
      <bottom style="dotted">
        <color indexed="64"/>
      </bottom>
      <diagonal/>
    </border>
    <border>
      <left/>
      <right style="thin">
        <color indexed="8"/>
      </right>
      <top/>
      <bottom style="dotted">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style="dotted">
        <color indexed="64"/>
      </top>
      <bottom style="dotted">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dotted">
        <color indexed="64"/>
      </top>
      <bottom/>
      <diagonal/>
    </border>
    <border>
      <left/>
      <right/>
      <top/>
      <bottom style="thin">
        <color indexed="8"/>
      </bottom>
      <diagonal/>
    </border>
    <border>
      <left/>
      <right style="thin">
        <color indexed="8"/>
      </right>
      <top/>
      <bottom style="thin">
        <color indexed="64"/>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right style="medium">
        <color indexed="64"/>
      </right>
      <top/>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style="thin">
        <color indexed="8"/>
      </top>
      <bottom style="thin">
        <color indexed="64"/>
      </bottom>
      <diagonal/>
    </border>
    <border>
      <left style="thin">
        <color indexed="8"/>
      </left>
      <right/>
      <top style="thin">
        <color indexed="8"/>
      </top>
      <bottom/>
      <diagonal/>
    </border>
    <border>
      <left/>
      <right style="thin">
        <color indexed="64"/>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64"/>
      </left>
      <right style="thin">
        <color indexed="8"/>
      </right>
      <top/>
      <bottom/>
      <diagonal/>
    </border>
    <border>
      <left style="thin">
        <color indexed="8"/>
      </left>
      <right/>
      <top/>
      <bottom style="thin">
        <color indexed="8"/>
      </bottom>
      <diagonal/>
    </border>
    <border>
      <left/>
      <right style="thin">
        <color indexed="64"/>
      </right>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8"/>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rgb="FF000000"/>
      </left>
      <right/>
      <top style="thin">
        <color rgb="FF000000"/>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rgb="FF000000"/>
      </top>
      <bottom/>
      <diagonal/>
    </border>
    <border>
      <left style="thin">
        <color auto="1"/>
      </left>
      <right style="thin">
        <color auto="1"/>
      </right>
      <top style="thin">
        <color auto="1"/>
      </top>
      <bottom style="thin">
        <color auto="1"/>
      </bottom>
      <diagonal/>
    </border>
    <border>
      <left/>
      <right style="thin">
        <color indexed="8"/>
      </right>
      <top/>
      <bottom style="thin">
        <color indexed="8"/>
      </bottom>
      <diagonal/>
    </border>
    <border>
      <left/>
      <right/>
      <top style="thin">
        <color indexed="64"/>
      </top>
      <bottom style="thin">
        <color indexed="64"/>
      </bottom>
      <diagonal/>
    </border>
    <border>
      <left/>
      <right/>
      <top style="thin">
        <color indexed="8"/>
      </top>
      <bottom style="thin">
        <color indexed="64"/>
      </bottom>
      <diagonal/>
    </border>
    <border>
      <left/>
      <right/>
      <top style="thin">
        <color indexed="64"/>
      </top>
      <bottom/>
      <diagonal/>
    </border>
    <border>
      <left/>
      <right/>
      <top style="thin">
        <color indexed="8"/>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8"/>
      </top>
      <bottom style="thin">
        <color indexed="64"/>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8"/>
      </top>
      <bottom/>
      <diagonal/>
    </border>
    <border>
      <left style="thin">
        <color indexed="64"/>
      </left>
      <right style="thin">
        <color indexed="64"/>
      </right>
      <top style="thin">
        <color rgb="FF000000"/>
      </top>
      <bottom/>
      <diagonal/>
    </border>
    <border>
      <left/>
      <right/>
      <top/>
      <bottom style="thin">
        <color auto="1"/>
      </bottom>
      <diagonal/>
    </border>
    <border>
      <left style="thin">
        <color rgb="FF000000"/>
      </left>
      <right/>
      <top/>
      <bottom/>
      <diagonal/>
    </border>
    <border>
      <left style="thin">
        <color auto="1"/>
      </left>
      <right/>
      <top/>
      <bottom style="thin">
        <color auto="1"/>
      </bottom>
      <diagonal/>
    </border>
    <border>
      <left/>
      <right style="thin">
        <color auto="1"/>
      </right>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right style="thin">
        <color auto="1"/>
      </right>
      <top style="dotted">
        <color indexed="64"/>
      </top>
      <bottom style="dotted">
        <color indexed="64"/>
      </bottom>
      <diagonal/>
    </border>
    <border>
      <left/>
      <right/>
      <top/>
      <bottom style="dotted">
        <color indexed="8"/>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thin">
        <color indexed="64"/>
      </bottom>
      <diagonal/>
    </border>
    <border>
      <left/>
      <right/>
      <top style="thin">
        <color indexed="64"/>
      </top>
      <bottom style="thin">
        <color indexed="64"/>
      </bottom>
      <diagonal/>
    </border>
    <border>
      <left style="thin">
        <color indexed="8"/>
      </left>
      <right style="thin">
        <color indexed="8"/>
      </right>
      <top style="dotted">
        <color indexed="64"/>
      </top>
      <bottom style="dotted">
        <color indexed="8"/>
      </bottom>
      <diagonal/>
    </border>
    <border>
      <left/>
      <right/>
      <top style="dotted">
        <color indexed="64"/>
      </top>
      <bottom style="dotted">
        <color indexed="8"/>
      </bottom>
      <diagonal/>
    </border>
    <border>
      <left/>
      <right style="thin">
        <color indexed="64"/>
      </right>
      <top style="dotted">
        <color indexed="64"/>
      </top>
      <bottom style="dotted">
        <color indexed="8"/>
      </bottom>
      <diagonal/>
    </border>
    <border>
      <left style="thin">
        <color indexed="8"/>
      </left>
      <right style="thin">
        <color indexed="8"/>
      </right>
      <top style="dotted">
        <color indexed="8"/>
      </top>
      <bottom style="dotted">
        <color indexed="8"/>
      </bottom>
      <diagonal/>
    </border>
    <border>
      <left style="thin">
        <color indexed="8"/>
      </left>
      <right/>
      <top style="dotted">
        <color indexed="8"/>
      </top>
      <bottom style="dotted">
        <color indexed="8"/>
      </bottom>
      <diagonal/>
    </border>
    <border>
      <left/>
      <right style="thin">
        <color indexed="8"/>
      </right>
      <top style="dotted">
        <color indexed="8"/>
      </top>
      <bottom style="dotted">
        <color indexed="8"/>
      </bottom>
      <diagonal/>
    </border>
    <border>
      <left style="thin">
        <color indexed="64"/>
      </left>
      <right/>
      <top style="thin">
        <color indexed="64"/>
      </top>
      <bottom style="dotted">
        <color indexed="64"/>
      </bottom>
      <diagonal/>
    </border>
    <border>
      <left/>
      <right/>
      <top style="thin">
        <color indexed="64"/>
      </top>
      <bottom/>
      <diagonal/>
    </border>
    <border>
      <left style="thin">
        <color indexed="64"/>
      </left>
      <right/>
      <top style="thin">
        <color indexed="64"/>
      </top>
      <bottom/>
      <diagonal/>
    </border>
    <border>
      <left style="thin">
        <color auto="1"/>
      </left>
      <right style="thin">
        <color auto="1"/>
      </right>
      <top style="thin">
        <color indexed="64"/>
      </top>
      <bottom/>
      <diagonal/>
    </border>
    <border>
      <left/>
      <right style="thin">
        <color indexed="64"/>
      </right>
      <top style="thin">
        <color indexed="64"/>
      </top>
      <bottom/>
      <diagonal/>
    </border>
    <border>
      <left style="thin">
        <color auto="1"/>
      </left>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8"/>
      </bottom>
      <diagonal/>
    </border>
    <border>
      <left/>
      <right style="thin">
        <color indexed="64"/>
      </right>
      <top style="thin">
        <color indexed="64"/>
      </top>
      <bottom/>
      <diagonal/>
    </border>
    <border>
      <left/>
      <right/>
      <top/>
      <bottom style="thin">
        <color indexed="8"/>
      </bottom>
      <diagonal/>
    </border>
    <border>
      <left/>
      <right/>
      <top style="thin">
        <color indexed="8"/>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auto="1"/>
      </right>
      <top style="thin">
        <color auto="1"/>
      </top>
      <bottom style="thin">
        <color auto="1"/>
      </bottom>
      <diagonal/>
    </border>
    <border>
      <left/>
      <right style="thin">
        <color indexed="64"/>
      </right>
      <top style="thin">
        <color indexed="64"/>
      </top>
      <bottom/>
      <diagonal/>
    </border>
    <border>
      <left/>
      <right/>
      <top style="thin">
        <color indexed="64"/>
      </top>
      <bottom/>
      <diagonal/>
    </border>
    <border>
      <left style="thick">
        <color indexed="64"/>
      </left>
      <right style="thin">
        <color indexed="64"/>
      </right>
      <top/>
      <bottom/>
      <diagonal/>
    </border>
    <border>
      <left style="thick">
        <color auto="1"/>
      </left>
      <right style="thin">
        <color auto="1"/>
      </right>
      <top style="thin">
        <color auto="1"/>
      </top>
      <bottom/>
      <diagonal/>
    </border>
    <border>
      <left/>
      <right style="thin">
        <color indexed="64"/>
      </right>
      <top style="thin">
        <color indexed="64"/>
      </top>
      <bottom style="thin">
        <color rgb="FF000000"/>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style="thin">
        <color indexed="8"/>
      </top>
      <bottom/>
      <diagonal/>
    </border>
    <border>
      <left style="thin">
        <color auto="1"/>
      </left>
      <right style="thin">
        <color auto="1"/>
      </right>
      <top/>
      <bottom/>
      <diagonal/>
    </border>
    <border>
      <left style="thin">
        <color indexed="64"/>
      </left>
      <right/>
      <top style="thin">
        <color indexed="64"/>
      </top>
      <bottom style="thin">
        <color auto="1"/>
      </bottom>
      <diagonal/>
    </border>
    <border>
      <left/>
      <right style="thin">
        <color indexed="64"/>
      </right>
      <top style="thin">
        <color indexed="64"/>
      </top>
      <bottom style="thin">
        <color auto="1"/>
      </bottom>
      <diagonal/>
    </border>
    <border>
      <left style="thin">
        <color auto="1"/>
      </left>
      <right style="thin">
        <color indexed="64"/>
      </right>
      <top style="thin">
        <color auto="1"/>
      </top>
      <bottom/>
      <diagonal/>
    </border>
    <border>
      <left style="thin">
        <color indexed="8"/>
      </left>
      <right style="thin">
        <color indexed="64"/>
      </right>
      <top style="thin">
        <color indexed="8"/>
      </top>
      <bottom/>
      <diagonal/>
    </border>
    <border>
      <left/>
      <right style="thin">
        <color indexed="64"/>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auto="1"/>
      </left>
      <right style="thin">
        <color indexed="64"/>
      </right>
      <top/>
      <bottom style="thin">
        <color indexed="64"/>
      </bottom>
      <diagonal/>
    </border>
    <border>
      <left style="thin">
        <color auto="1"/>
      </left>
      <right/>
      <top style="thin">
        <color auto="1"/>
      </top>
      <bottom style="thin">
        <color auto="1"/>
      </bottom>
      <diagonal/>
    </border>
    <border>
      <left style="thin">
        <color indexed="64"/>
      </left>
      <right/>
      <top style="thin">
        <color indexed="64"/>
      </top>
      <bottom/>
      <diagonal/>
    </border>
    <border>
      <left style="thin">
        <color indexed="64"/>
      </left>
      <right/>
      <top/>
      <bottom/>
      <diagonal/>
    </border>
    <border>
      <left style="thin">
        <color auto="1"/>
      </left>
      <right/>
      <top/>
      <bottom style="thin">
        <color indexed="64"/>
      </bottom>
      <diagonal/>
    </border>
    <border>
      <left/>
      <right/>
      <top/>
      <bottom style="thin">
        <color indexed="64"/>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ck">
        <color auto="1"/>
      </left>
      <right style="thin">
        <color indexed="64"/>
      </right>
      <top style="thin">
        <color indexed="64"/>
      </top>
      <bottom/>
      <diagonal/>
    </border>
    <border>
      <left style="thick">
        <color auto="1"/>
      </left>
      <right style="thin">
        <color indexed="64"/>
      </right>
      <top/>
      <bottom style="thin">
        <color indexed="64"/>
      </bottom>
      <diagonal/>
    </border>
    <border>
      <left style="thick">
        <color auto="1"/>
      </left>
      <right/>
      <top/>
      <bottom/>
      <diagonal/>
    </border>
    <border>
      <left style="thick">
        <color auto="1"/>
      </left>
      <right/>
      <top/>
      <bottom style="thin">
        <color indexed="64"/>
      </bottom>
      <diagonal/>
    </border>
    <border>
      <left style="thin">
        <color indexed="64"/>
      </left>
      <right style="thick">
        <color auto="1"/>
      </right>
      <top style="thin">
        <color indexed="64"/>
      </top>
      <bottom/>
      <diagonal/>
    </border>
    <border>
      <left style="thin">
        <color indexed="64"/>
      </left>
      <right style="thick">
        <color auto="1"/>
      </right>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8"/>
      </left>
      <right/>
      <top style="dotted">
        <color indexed="8"/>
      </top>
      <bottom style="dotted">
        <color indexed="64"/>
      </bottom>
      <diagonal/>
    </border>
    <border>
      <left/>
      <right/>
      <top style="dotted">
        <color indexed="8"/>
      </top>
      <bottom style="dotted">
        <color indexed="64"/>
      </bottom>
      <diagonal/>
    </border>
    <border>
      <left/>
      <right style="thin">
        <color indexed="64"/>
      </right>
      <top style="dotted">
        <color indexed="8"/>
      </top>
      <bottom style="dotted">
        <color indexed="64"/>
      </bottom>
      <diagonal/>
    </border>
    <border>
      <left style="thin">
        <color indexed="8"/>
      </left>
      <right/>
      <top/>
      <bottom style="dotted">
        <color indexed="64"/>
      </bottom>
      <diagonal/>
    </border>
    <border>
      <left style="thin">
        <color indexed="64"/>
      </left>
      <right/>
      <top style="dotted">
        <color indexed="8"/>
      </top>
      <bottom/>
      <diagonal/>
    </border>
    <border>
      <left/>
      <right/>
      <top style="dotted">
        <color indexed="8"/>
      </top>
      <bottom/>
      <diagonal/>
    </border>
    <border>
      <left/>
      <right style="thin">
        <color indexed="64"/>
      </right>
      <top style="dotted">
        <color indexed="8"/>
      </top>
      <bottom/>
      <diagonal/>
    </border>
    <border>
      <left/>
      <right style="thin">
        <color indexed="64"/>
      </right>
      <top/>
      <bottom style="thin">
        <color indexed="64"/>
      </bottom>
      <diagonal/>
    </border>
    <border>
      <left style="thick">
        <color auto="1"/>
      </left>
      <right style="thin">
        <color auto="1"/>
      </right>
      <top/>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style="thin">
        <color indexed="8"/>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8"/>
      </right>
      <top/>
      <bottom/>
      <diagonal/>
    </border>
    <border>
      <left/>
      <right style="thin">
        <color indexed="8"/>
      </right>
      <top style="thin">
        <color indexed="8"/>
      </top>
      <bottom/>
      <diagonal/>
    </border>
    <border>
      <left/>
      <right style="thin">
        <color indexed="8"/>
      </right>
      <top style="thin">
        <color indexed="64"/>
      </top>
      <bottom style="thin">
        <color indexed="64"/>
      </bottom>
      <diagonal/>
    </border>
    <border>
      <left/>
      <right style="thin">
        <color indexed="8"/>
      </right>
      <top style="thin">
        <color indexed="64"/>
      </top>
      <bottom/>
      <diagonal/>
    </border>
    <border>
      <left/>
      <right style="thin">
        <color indexed="8"/>
      </right>
      <top style="thin">
        <color indexed="8"/>
      </top>
      <bottom style="thin">
        <color indexed="64"/>
      </bottom>
      <diagonal/>
    </border>
    <border>
      <left/>
      <right style="thin">
        <color auto="1"/>
      </right>
      <top style="thin">
        <color auto="1"/>
      </top>
      <bottom style="thin">
        <color auto="1"/>
      </bottom>
      <diagonal/>
    </border>
    <border>
      <left style="thick">
        <color auto="1"/>
      </left>
      <right/>
      <top style="thin">
        <color auto="1"/>
      </top>
      <bottom style="thin">
        <color auto="1"/>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indexed="8"/>
      </left>
      <right/>
      <top/>
      <bottom/>
      <diagonal/>
    </border>
    <border>
      <left style="thin">
        <color indexed="8"/>
      </left>
      <right/>
      <top style="dotted">
        <color indexed="64"/>
      </top>
      <bottom style="dotted">
        <color indexed="64"/>
      </bottom>
      <diagonal/>
    </border>
    <border>
      <left style="thin">
        <color indexed="64"/>
      </left>
      <right/>
      <top/>
      <bottom/>
      <diagonal/>
    </border>
    <border>
      <left style="thin">
        <color auto="1"/>
      </left>
      <right style="thin">
        <color auto="1"/>
      </right>
      <top/>
      <bottom/>
      <diagonal/>
    </border>
    <border>
      <left style="thin">
        <color indexed="8"/>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8"/>
      </top>
      <bottom/>
      <diagonal/>
    </border>
    <border>
      <left style="thin">
        <color indexed="8"/>
      </left>
      <right/>
      <top style="thin">
        <color indexed="8"/>
      </top>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auto="1"/>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auto="1"/>
      </bottom>
      <diagonal/>
    </border>
    <border>
      <left style="thin">
        <color indexed="64"/>
      </left>
      <right/>
      <top style="thin">
        <color indexed="64"/>
      </top>
      <bottom/>
      <diagonal/>
    </border>
    <border>
      <left style="thin">
        <color auto="1"/>
      </left>
      <right/>
      <top/>
      <bottom/>
      <diagonal/>
    </border>
    <border>
      <left style="thin">
        <color auto="1"/>
      </left>
      <right style="thin">
        <color auto="1"/>
      </right>
      <top style="thin">
        <color indexed="8"/>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s>
  <cellStyleXfs count="12">
    <xf numFmtId="0" fontId="0" fillId="0" borderId="0"/>
    <xf numFmtId="43" fontId="1" fillId="0" borderId="0" applyFont="0" applyFill="0" applyBorder="0" applyAlignment="0" applyProtection="0"/>
    <xf numFmtId="164" fontId="7" fillId="0" borderId="0"/>
    <xf numFmtId="0" fontId="11" fillId="0" borderId="0"/>
    <xf numFmtId="164" fontId="7" fillId="0" borderId="0"/>
    <xf numFmtId="164" fontId="7" fillId="0" borderId="0"/>
    <xf numFmtId="0" fontId="5" fillId="0" borderId="0"/>
    <xf numFmtId="0" fontId="5" fillId="0" borderId="0"/>
    <xf numFmtId="0" fontId="17" fillId="0" borderId="0" applyNumberFormat="0" applyFill="0" applyBorder="0" applyAlignment="0" applyProtection="0"/>
    <xf numFmtId="0" fontId="1" fillId="0" borderId="0"/>
    <xf numFmtId="0" fontId="7" fillId="0" borderId="0"/>
    <xf numFmtId="9" fontId="1" fillId="0" borderId="0" applyFont="0" applyFill="0" applyBorder="0" applyAlignment="0" applyProtection="0"/>
  </cellStyleXfs>
  <cellXfs count="2031">
    <xf numFmtId="0" fontId="0" fillId="0" borderId="0" xfId="0"/>
    <xf numFmtId="0" fontId="2" fillId="0" borderId="0" xfId="0" applyFont="1"/>
    <xf numFmtId="49" fontId="2" fillId="0" borderId="0" xfId="0" applyNumberFormat="1" applyFont="1" applyFill="1"/>
    <xf numFmtId="0" fontId="2" fillId="0" borderId="0" xfId="0" applyFont="1" applyFill="1"/>
    <xf numFmtId="49" fontId="2" fillId="0" borderId="1" xfId="0" applyNumberFormat="1" applyFont="1" applyFill="1" applyBorder="1" applyAlignment="1">
      <alignment horizontal="left"/>
    </xf>
    <xf numFmtId="49" fontId="2" fillId="0" borderId="1" xfId="0" applyNumberFormat="1" applyFont="1" applyFill="1" applyBorder="1" applyAlignment="1">
      <alignment horizontal="centerContinuous"/>
    </xf>
    <xf numFmtId="0" fontId="2" fillId="0" borderId="1" xfId="0" quotePrefix="1" applyFont="1" applyFill="1" applyBorder="1" applyAlignment="1">
      <alignment horizontal="centerContinuous"/>
    </xf>
    <xf numFmtId="0" fontId="2" fillId="0" borderId="1" xfId="0" applyFont="1" applyFill="1" applyBorder="1" applyAlignment="1">
      <alignment horizontal="centerContinuous"/>
    </xf>
    <xf numFmtId="0" fontId="2" fillId="0" borderId="1" xfId="0" applyFont="1" applyFill="1" applyBorder="1" applyAlignment="1">
      <alignment horizontal="center"/>
    </xf>
    <xf numFmtId="49" fontId="2" fillId="0" borderId="0" xfId="0" applyNumberFormat="1" applyFont="1" applyFill="1" applyBorder="1" applyAlignment="1">
      <alignment horizontal="centerContinuous"/>
    </xf>
    <xf numFmtId="0" fontId="2" fillId="0" borderId="0" xfId="0" quotePrefix="1" applyFont="1" applyFill="1" applyBorder="1" applyAlignment="1">
      <alignment horizontal="centerContinuous"/>
    </xf>
    <xf numFmtId="0" fontId="2" fillId="0" borderId="0" xfId="0" applyFont="1" applyFill="1" applyBorder="1" applyAlignment="1">
      <alignment horizontal="centerContinuous"/>
    </xf>
    <xf numFmtId="0" fontId="2" fillId="0" borderId="3" xfId="0" applyFont="1" applyBorder="1"/>
    <xf numFmtId="0" fontId="2" fillId="0" borderId="0" xfId="0" applyFont="1" applyBorder="1"/>
    <xf numFmtId="0" fontId="2" fillId="0" borderId="6" xfId="0" quotePrefix="1" applyFont="1" applyFill="1" applyBorder="1" applyAlignment="1">
      <alignment horizontal="center" vertical="top" wrapText="1"/>
    </xf>
    <xf numFmtId="0" fontId="2" fillId="0" borderId="7" xfId="0" quotePrefix="1" applyFont="1" applyFill="1" applyBorder="1" applyAlignment="1">
      <alignment horizontal="center" vertical="top" wrapText="1"/>
    </xf>
    <xf numFmtId="0" fontId="2" fillId="0" borderId="8" xfId="0" quotePrefix="1" applyFont="1" applyFill="1" applyBorder="1" applyAlignment="1">
      <alignment horizontal="center"/>
    </xf>
    <xf numFmtId="0" fontId="2" fillId="0" borderId="0" xfId="0" applyFont="1" applyFill="1" applyBorder="1"/>
    <xf numFmtId="0" fontId="2" fillId="0" borderId="6" xfId="0" quotePrefix="1" applyFont="1" applyBorder="1" applyAlignment="1">
      <alignment horizontal="center"/>
    </xf>
    <xf numFmtId="0" fontId="2" fillId="0" borderId="7" xfId="0" quotePrefix="1" applyFont="1" applyBorder="1" applyAlignment="1">
      <alignment horizontal="center"/>
    </xf>
    <xf numFmtId="0" fontId="2" fillId="0" borderId="6" xfId="0" applyFont="1" applyFill="1" applyBorder="1"/>
    <xf numFmtId="0" fontId="2" fillId="0" borderId="10" xfId="0" quotePrefix="1" applyFont="1" applyFill="1" applyBorder="1" applyAlignment="1">
      <alignment horizontal="left"/>
    </xf>
    <xf numFmtId="0" fontId="2" fillId="0" borderId="10" xfId="0" applyFont="1" applyFill="1" applyBorder="1"/>
    <xf numFmtId="0" fontId="2" fillId="0" borderId="11" xfId="0" quotePrefix="1" applyFont="1" applyFill="1" applyBorder="1" applyAlignment="1">
      <alignment horizontal="center"/>
    </xf>
    <xf numFmtId="0" fontId="2" fillId="0" borderId="12" xfId="0" quotePrefix="1" applyFont="1" applyFill="1" applyBorder="1" applyAlignment="1">
      <alignment horizontal="left"/>
    </xf>
    <xf numFmtId="0" fontId="2" fillId="0" borderId="12" xfId="0" applyFont="1" applyFill="1" applyBorder="1"/>
    <xf numFmtId="0" fontId="2" fillId="0" borderId="13" xfId="0" quotePrefix="1" applyFont="1" applyFill="1" applyBorder="1" applyAlignment="1">
      <alignment horizontal="center"/>
    </xf>
    <xf numFmtId="164" fontId="2" fillId="0" borderId="12" xfId="2" applyFont="1" applyFill="1" applyBorder="1" applyAlignment="1">
      <alignment horizontal="left"/>
    </xf>
    <xf numFmtId="0" fontId="2" fillId="0" borderId="13" xfId="0" quotePrefix="1" applyFont="1" applyBorder="1" applyAlignment="1">
      <alignment horizontal="center"/>
    </xf>
    <xf numFmtId="0" fontId="2" fillId="0" borderId="0" xfId="0" quotePrefix="1" applyFont="1" applyBorder="1" applyAlignment="1">
      <alignment horizontal="center"/>
    </xf>
    <xf numFmtId="0" fontId="3" fillId="0" borderId="10" xfId="0" quotePrefix="1" applyFont="1" applyFill="1" applyBorder="1" applyAlignment="1">
      <alignment horizontal="left"/>
    </xf>
    <xf numFmtId="0" fontId="2" fillId="0" borderId="11" xfId="0" quotePrefix="1" applyFont="1" applyBorder="1" applyAlignment="1">
      <alignment horizontal="center"/>
    </xf>
    <xf numFmtId="0" fontId="2" fillId="0" borderId="8" xfId="0" applyFont="1" applyFill="1" applyBorder="1"/>
    <xf numFmtId="0" fontId="2" fillId="0" borderId="11" xfId="0" applyFont="1" applyBorder="1" applyAlignment="1">
      <alignment horizontal="center"/>
    </xf>
    <xf numFmtId="0" fontId="2" fillId="0" borderId="13" xfId="0" applyFont="1" applyBorder="1" applyAlignment="1">
      <alignment horizontal="center"/>
    </xf>
    <xf numFmtId="0" fontId="2" fillId="0" borderId="12" xfId="0" applyFont="1" applyFill="1" applyBorder="1" applyAlignment="1">
      <alignment horizontal="left"/>
    </xf>
    <xf numFmtId="0" fontId="3" fillId="0" borderId="15" xfId="0" quotePrefix="1" applyFont="1" applyFill="1" applyBorder="1" applyAlignment="1">
      <alignment horizontal="left"/>
    </xf>
    <xf numFmtId="0" fontId="2" fillId="0" borderId="15" xfId="0" applyFont="1" applyFill="1" applyBorder="1"/>
    <xf numFmtId="49" fontId="2" fillId="0" borderId="0" xfId="0" applyNumberFormat="1" applyFont="1"/>
    <xf numFmtId="0" fontId="2" fillId="0" borderId="6" xfId="0" quotePrefix="1" applyFont="1" applyFill="1" applyBorder="1" applyAlignment="1">
      <alignment horizontal="center" vertical="center" wrapText="1"/>
    </xf>
    <xf numFmtId="0" fontId="2" fillId="0" borderId="7" xfId="0" quotePrefix="1" applyFont="1" applyFill="1" applyBorder="1" applyAlignment="1">
      <alignment horizontal="center" vertical="center" wrapText="1"/>
    </xf>
    <xf numFmtId="3" fontId="2" fillId="0" borderId="0" xfId="0" applyNumberFormat="1" applyFont="1" applyFill="1"/>
    <xf numFmtId="3" fontId="2" fillId="0" borderId="0" xfId="0" applyNumberFormat="1" applyFont="1"/>
    <xf numFmtId="0" fontId="2" fillId="0" borderId="1" xfId="0" quotePrefix="1" applyFont="1" applyFill="1" applyBorder="1" applyAlignment="1"/>
    <xf numFmtId="3" fontId="2" fillId="0" borderId="1" xfId="0" applyNumberFormat="1" applyFont="1" applyFill="1" applyBorder="1" applyAlignment="1">
      <alignment horizontal="center"/>
    </xf>
    <xf numFmtId="3" fontId="2" fillId="0" borderId="2" xfId="0" applyNumberFormat="1" applyFont="1" applyBorder="1" applyAlignment="1">
      <alignment horizontal="center" vertical="top" wrapText="1"/>
    </xf>
    <xf numFmtId="3" fontId="2" fillId="0" borderId="2" xfId="0" quotePrefix="1" applyNumberFormat="1" applyFont="1" applyBorder="1" applyAlignment="1">
      <alignment horizontal="center" vertical="top" wrapText="1"/>
    </xf>
    <xf numFmtId="3" fontId="2" fillId="0" borderId="8" xfId="0" quotePrefix="1" applyNumberFormat="1" applyFont="1" applyBorder="1" applyAlignment="1">
      <alignment horizontal="center"/>
    </xf>
    <xf numFmtId="0" fontId="3" fillId="0" borderId="0" xfId="0" applyFont="1" applyBorder="1"/>
    <xf numFmtId="0" fontId="2" fillId="0" borderId="10" xfId="0" quotePrefix="1" applyFont="1" applyBorder="1" applyAlignment="1">
      <alignment horizontal="left"/>
    </xf>
    <xf numFmtId="0" fontId="2" fillId="0" borderId="10" xfId="0" applyFont="1" applyBorder="1"/>
    <xf numFmtId="0" fontId="2" fillId="0" borderId="12" xfId="0" applyFont="1" applyBorder="1"/>
    <xf numFmtId="0" fontId="2" fillId="0" borderId="12" xfId="0" quotePrefix="1" applyFont="1" applyBorder="1" applyAlignment="1">
      <alignment horizontal="left"/>
    </xf>
    <xf numFmtId="0" fontId="3" fillId="0" borderId="12" xfId="0" quotePrefix="1" applyFont="1" applyFill="1" applyBorder="1" applyAlignment="1">
      <alignment horizontal="left"/>
    </xf>
    <xf numFmtId="0" fontId="3" fillId="0" borderId="19" xfId="0" applyFont="1" applyFill="1" applyBorder="1"/>
    <xf numFmtId="0" fontId="3" fillId="0" borderId="0" xfId="0" applyFont="1" applyFill="1" applyBorder="1"/>
    <xf numFmtId="0" fontId="2" fillId="0" borderId="18" xfId="0" applyFont="1" applyFill="1" applyBorder="1"/>
    <xf numFmtId="0" fontId="3" fillId="0" borderId="12" xfId="0" applyFont="1" applyFill="1" applyBorder="1"/>
    <xf numFmtId="0" fontId="3" fillId="0" borderId="20" xfId="0" quotePrefix="1" applyFont="1" applyFill="1" applyBorder="1" applyAlignment="1">
      <alignment horizontal="left"/>
    </xf>
    <xf numFmtId="0" fontId="3" fillId="0" borderId="0" xfId="0" quotePrefix="1" applyFont="1" applyFill="1" applyBorder="1" applyAlignment="1">
      <alignment horizontal="left"/>
    </xf>
    <xf numFmtId="0" fontId="2" fillId="0" borderId="20" xfId="0" applyFont="1" applyFill="1" applyBorder="1"/>
    <xf numFmtId="0" fontId="9" fillId="0" borderId="0" xfId="0" applyFont="1" applyFill="1"/>
    <xf numFmtId="0" fontId="4" fillId="0" borderId="0" xfId="0" applyFont="1" applyAlignment="1">
      <alignment horizontal="center"/>
    </xf>
    <xf numFmtId="0" fontId="3" fillId="0" borderId="0" xfId="0" applyFont="1" applyAlignment="1">
      <alignment horizontal="centerContinuous"/>
    </xf>
    <xf numFmtId="0" fontId="3" fillId="0" borderId="0" xfId="0" applyFont="1" applyFill="1" applyAlignment="1">
      <alignment horizontal="centerContinuous"/>
    </xf>
    <xf numFmtId="0" fontId="2" fillId="0" borderId="0" xfId="0" applyFont="1" applyAlignment="1">
      <alignment horizontal="centerContinuous"/>
    </xf>
    <xf numFmtId="3" fontId="2" fillId="0" borderId="0" xfId="0" applyNumberFormat="1" applyFont="1" applyAlignment="1">
      <alignment horizontal="centerContinuous"/>
    </xf>
    <xf numFmtId="3" fontId="2" fillId="0" borderId="9" xfId="0" quotePrefix="1" applyNumberFormat="1" applyFont="1" applyBorder="1" applyAlignment="1">
      <alignment horizontal="center"/>
    </xf>
    <xf numFmtId="0" fontId="2" fillId="0" borderId="13" xfId="0" applyFont="1" applyFill="1" applyBorder="1" applyAlignment="1">
      <alignment horizontal="center"/>
    </xf>
    <xf numFmtId="0" fontId="2" fillId="0" borderId="11" xfId="0" applyFont="1" applyFill="1" applyBorder="1" applyAlignment="1">
      <alignment horizontal="center"/>
    </xf>
    <xf numFmtId="3" fontId="2" fillId="0" borderId="0" xfId="0" applyNumberFormat="1" applyFont="1" applyFill="1" applyBorder="1"/>
    <xf numFmtId="0" fontId="2" fillId="0" borderId="1" xfId="0" applyFont="1" applyFill="1" applyBorder="1" applyAlignment="1">
      <alignment horizontal="left"/>
    </xf>
    <xf numFmtId="3" fontId="2" fillId="0" borderId="0" xfId="0" quotePrefix="1" applyNumberFormat="1" applyFont="1" applyFill="1" applyBorder="1" applyAlignment="1">
      <alignment horizontal="center"/>
    </xf>
    <xf numFmtId="0" fontId="2" fillId="0" borderId="3" xfId="0" applyFont="1" applyFill="1" applyBorder="1"/>
    <xf numFmtId="3" fontId="2" fillId="0" borderId="8" xfId="0" quotePrefix="1" applyNumberFormat="1" applyFont="1" applyFill="1" applyBorder="1" applyAlignment="1">
      <alignment horizontal="center"/>
    </xf>
    <xf numFmtId="3" fontId="2" fillId="0" borderId="9" xfId="0" quotePrefix="1" applyNumberFormat="1" applyFont="1" applyFill="1" applyBorder="1" applyAlignment="1">
      <alignment horizontal="center"/>
    </xf>
    <xf numFmtId="49" fontId="2" fillId="0" borderId="13" xfId="0" quotePrefix="1" applyNumberFormat="1" applyFont="1" applyFill="1" applyBorder="1" applyAlignment="1">
      <alignment horizontal="center"/>
    </xf>
    <xf numFmtId="0" fontId="2" fillId="0" borderId="1" xfId="0" applyFont="1" applyFill="1" applyBorder="1"/>
    <xf numFmtId="0" fontId="2" fillId="0" borderId="41" xfId="0" applyFont="1" applyFill="1" applyBorder="1" applyAlignment="1">
      <alignment horizontal="center"/>
    </xf>
    <xf numFmtId="0" fontId="2" fillId="0" borderId="10" xfId="0" quotePrefix="1" applyFont="1" applyFill="1" applyBorder="1"/>
    <xf numFmtId="0" fontId="2" fillId="0" borderId="12" xfId="0" quotePrefix="1" applyFont="1" applyFill="1" applyBorder="1"/>
    <xf numFmtId="49" fontId="2" fillId="0" borderId="0" xfId="3" applyNumberFormat="1" applyFont="1" applyFill="1" applyAlignment="1"/>
    <xf numFmtId="3" fontId="2" fillId="0" borderId="0" xfId="3" applyNumberFormat="1" applyFont="1" applyFill="1" applyAlignment="1"/>
    <xf numFmtId="164" fontId="2" fillId="0" borderId="0" xfId="5" applyFont="1" applyFill="1"/>
    <xf numFmtId="49" fontId="3" fillId="0" borderId="0" xfId="3" quotePrefix="1" applyNumberFormat="1" applyFont="1" applyFill="1" applyBorder="1" applyAlignment="1"/>
    <xf numFmtId="0" fontId="2" fillId="0" borderId="0" xfId="3" applyFont="1" applyFill="1" applyBorder="1" applyAlignment="1">
      <alignment horizontal="centerContinuous"/>
    </xf>
    <xf numFmtId="0" fontId="2" fillId="0" borderId="0" xfId="3" applyFont="1" applyFill="1" applyBorder="1" applyAlignment="1">
      <alignment horizontal="center"/>
    </xf>
    <xf numFmtId="164" fontId="2" fillId="0" borderId="0" xfId="5" applyFont="1"/>
    <xf numFmtId="3" fontId="2" fillId="0" borderId="0" xfId="3" quotePrefix="1" applyNumberFormat="1" applyFont="1" applyFill="1" applyBorder="1" applyAlignment="1">
      <alignment horizontal="center"/>
    </xf>
    <xf numFmtId="0" fontId="2" fillId="0" borderId="0" xfId="3" applyFont="1" applyFill="1" applyAlignment="1"/>
    <xf numFmtId="0" fontId="2" fillId="0" borderId="0" xfId="3" applyFont="1" applyFill="1" applyAlignment="1">
      <alignment horizontal="center"/>
    </xf>
    <xf numFmtId="164" fontId="2" fillId="0" borderId="0" xfId="5" applyFont="1" applyAlignment="1">
      <alignment horizontal="center"/>
    </xf>
    <xf numFmtId="164" fontId="2" fillId="0" borderId="23" xfId="5" applyFont="1" applyFill="1" applyBorder="1"/>
    <xf numFmtId="164" fontId="2" fillId="0" borderId="3" xfId="5" applyFont="1" applyFill="1" applyBorder="1"/>
    <xf numFmtId="164" fontId="2" fillId="0" borderId="3" xfId="5" applyFont="1" applyFill="1" applyBorder="1" applyAlignment="1">
      <alignment horizontal="center"/>
    </xf>
    <xf numFmtId="164" fontId="2" fillId="0" borderId="2" xfId="5" applyFont="1" applyFill="1" applyBorder="1"/>
    <xf numFmtId="164" fontId="3" fillId="0" borderId="2" xfId="5" applyFont="1" applyFill="1" applyBorder="1" applyAlignment="1">
      <alignment horizontal="center"/>
    </xf>
    <xf numFmtId="164" fontId="3" fillId="0" borderId="24" xfId="5" applyFont="1" applyFill="1" applyBorder="1" applyAlignment="1">
      <alignment horizontal="center"/>
    </xf>
    <xf numFmtId="164" fontId="2" fillId="0" borderId="18" xfId="5" applyFont="1" applyFill="1" applyBorder="1"/>
    <xf numFmtId="164" fontId="2" fillId="0" borderId="0" xfId="5" applyFont="1" applyFill="1" applyBorder="1"/>
    <xf numFmtId="164" fontId="2" fillId="0" borderId="0" xfId="5" applyFont="1" applyFill="1" applyBorder="1" applyAlignment="1">
      <alignment horizontal="center"/>
    </xf>
    <xf numFmtId="164" fontId="3" fillId="0" borderId="18" xfId="5" applyFont="1" applyFill="1" applyBorder="1"/>
    <xf numFmtId="164" fontId="3" fillId="0" borderId="0" xfId="5" applyFont="1" applyFill="1" applyBorder="1"/>
    <xf numFmtId="164" fontId="3" fillId="0" borderId="7" xfId="5" applyFont="1" applyFill="1" applyBorder="1" applyAlignment="1">
      <alignment horizontal="center"/>
    </xf>
    <xf numFmtId="164" fontId="3" fillId="0" borderId="8" xfId="5" quotePrefix="1" applyFont="1" applyFill="1" applyBorder="1" applyAlignment="1">
      <alignment horizontal="center"/>
    </xf>
    <xf numFmtId="0" fontId="3" fillId="0" borderId="8" xfId="0" quotePrefix="1" applyFont="1" applyFill="1" applyBorder="1" applyAlignment="1">
      <alignment horizontal="center"/>
    </xf>
    <xf numFmtId="0" fontId="3" fillId="0" borderId="9" xfId="0" quotePrefix="1" applyFont="1" applyFill="1" applyBorder="1" applyAlignment="1">
      <alignment horizontal="center"/>
    </xf>
    <xf numFmtId="164" fontId="3" fillId="0" borderId="0" xfId="5" applyFont="1" applyFill="1" applyBorder="1" applyAlignment="1">
      <alignment horizontal="center"/>
    </xf>
    <xf numFmtId="164" fontId="3" fillId="0" borderId="31" xfId="5" applyFont="1" applyFill="1" applyBorder="1"/>
    <xf numFmtId="164" fontId="2" fillId="0" borderId="10" xfId="5" applyFont="1" applyFill="1" applyBorder="1"/>
    <xf numFmtId="164" fontId="2" fillId="0" borderId="11" xfId="5" quotePrefix="1" applyFont="1" applyFill="1" applyBorder="1" applyAlignment="1">
      <alignment horizontal="center"/>
    </xf>
    <xf numFmtId="164" fontId="3" fillId="0" borderId="20" xfId="5" applyFont="1" applyFill="1" applyBorder="1"/>
    <xf numFmtId="164" fontId="2" fillId="0" borderId="12" xfId="5" applyFont="1" applyFill="1" applyBorder="1"/>
    <xf numFmtId="164" fontId="2" fillId="0" borderId="13" xfId="5" quotePrefix="1" applyFont="1" applyFill="1" applyBorder="1" applyAlignment="1">
      <alignment horizontal="center"/>
    </xf>
    <xf numFmtId="164" fontId="2" fillId="0" borderId="20" xfId="5" applyFont="1" applyFill="1" applyBorder="1"/>
    <xf numFmtId="164" fontId="2" fillId="0" borderId="31" xfId="5" applyFont="1" applyFill="1" applyBorder="1"/>
    <xf numFmtId="164" fontId="3" fillId="0" borderId="17" xfId="5" applyFont="1" applyFill="1" applyBorder="1"/>
    <xf numFmtId="164" fontId="2" fillId="0" borderId="15" xfId="5" applyFont="1" applyFill="1" applyBorder="1"/>
    <xf numFmtId="164" fontId="2" fillId="0" borderId="15" xfId="5" quotePrefix="1" applyFont="1" applyFill="1" applyBorder="1" applyAlignment="1">
      <alignment horizontal="center"/>
    </xf>
    <xf numFmtId="0" fontId="14" fillId="0" borderId="0" xfId="0" applyFont="1"/>
    <xf numFmtId="0" fontId="2" fillId="0" borderId="0" xfId="0" applyFont="1" applyFill="1" applyAlignment="1">
      <alignment horizontal="left"/>
    </xf>
    <xf numFmtId="0" fontId="3" fillId="0" borderId="0" xfId="0" applyFont="1" applyFill="1" applyAlignment="1" applyProtection="1">
      <alignment wrapText="1"/>
      <protection locked="0"/>
    </xf>
    <xf numFmtId="166" fontId="14" fillId="0" borderId="0" xfId="1" applyNumberFormat="1" applyFont="1" applyBorder="1"/>
    <xf numFmtId="0" fontId="2" fillId="0" borderId="0" xfId="0" applyFont="1" applyFill="1" applyAlignment="1">
      <alignment horizontal="centerContinuous"/>
    </xf>
    <xf numFmtId="0" fontId="2" fillId="0" borderId="6" xfId="0" applyFont="1" applyBorder="1" applyAlignment="1">
      <alignment horizontal="center" vertical="top" wrapText="1"/>
    </xf>
    <xf numFmtId="0" fontId="2" fillId="0" borderId="2"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8" xfId="0" quotePrefix="1" applyFont="1" applyBorder="1" applyAlignment="1">
      <alignment horizontal="center"/>
    </xf>
    <xf numFmtId="0" fontId="2" fillId="0" borderId="7" xfId="0" applyFont="1" applyBorder="1" applyAlignment="1">
      <alignment horizontal="center"/>
    </xf>
    <xf numFmtId="0" fontId="2" fillId="0" borderId="8" xfId="0" applyFont="1" applyBorder="1"/>
    <xf numFmtId="0" fontId="2" fillId="0" borderId="15" xfId="0" applyFont="1" applyBorder="1"/>
    <xf numFmtId="0" fontId="2" fillId="0" borderId="7" xfId="0" applyFont="1" applyBorder="1"/>
    <xf numFmtId="0" fontId="2" fillId="0" borderId="6" xfId="0" applyFont="1" applyBorder="1"/>
    <xf numFmtId="0" fontId="2" fillId="0" borderId="18" xfId="0" applyFont="1" applyFill="1" applyBorder="1" applyAlignment="1">
      <alignment horizontal="center" vertical="top" wrapText="1"/>
    </xf>
    <xf numFmtId="0" fontId="2" fillId="0" borderId="15" xfId="0" quotePrefix="1" applyFont="1" applyBorder="1" applyAlignment="1">
      <alignment horizontal="centerContinuous"/>
    </xf>
    <xf numFmtId="0" fontId="2" fillId="0" borderId="9" xfId="0" applyFont="1" applyBorder="1" applyAlignment="1">
      <alignment horizontal="centerContinuous"/>
    </xf>
    <xf numFmtId="0" fontId="3" fillId="0" borderId="15" xfId="0" quotePrefix="1" applyFont="1" applyBorder="1" applyAlignment="1">
      <alignment horizontal="left"/>
    </xf>
    <xf numFmtId="3" fontId="10" fillId="0" borderId="0" xfId="0" applyNumberFormat="1" applyFont="1" applyFill="1" applyBorder="1" applyAlignment="1">
      <alignment horizontal="center"/>
    </xf>
    <xf numFmtId="0" fontId="2" fillId="0" borderId="15" xfId="0" quotePrefix="1" applyFont="1" applyFill="1" applyBorder="1" applyAlignment="1">
      <alignment horizontal="centerContinuous"/>
    </xf>
    <xf numFmtId="3" fontId="2" fillId="0" borderId="7" xfId="0" applyNumberFormat="1" applyFont="1" applyFill="1" applyBorder="1"/>
    <xf numFmtId="0" fontId="3" fillId="0" borderId="0" xfId="0" applyFont="1" applyFill="1" applyBorder="1" applyAlignment="1">
      <alignment horizontal="center"/>
    </xf>
    <xf numFmtId="3" fontId="2" fillId="0" borderId="7" xfId="0" applyNumberFormat="1" applyFont="1" applyFill="1" applyBorder="1" applyAlignment="1">
      <alignment horizontal="centerContinuous"/>
    </xf>
    <xf numFmtId="3" fontId="2" fillId="0" borderId="9" xfId="0" applyNumberFormat="1" applyFont="1" applyFill="1" applyBorder="1" applyAlignment="1">
      <alignment horizontal="centerContinuous"/>
    </xf>
    <xf numFmtId="0" fontId="2" fillId="0" borderId="15" xfId="0" quotePrefix="1" applyFont="1" applyFill="1" applyBorder="1" applyAlignment="1">
      <alignment horizontal="left"/>
    </xf>
    <xf numFmtId="0" fontId="2" fillId="0" borderId="0" xfId="0" quotePrefix="1" applyFont="1" applyFill="1" applyAlignment="1">
      <alignment horizontal="left"/>
    </xf>
    <xf numFmtId="3" fontId="2" fillId="0" borderId="0" xfId="0" applyNumberFormat="1" applyFont="1" applyFill="1" applyAlignment="1">
      <alignment horizontal="centerContinuous"/>
    </xf>
    <xf numFmtId="3" fontId="2" fillId="0" borderId="7" xfId="0" quotePrefix="1" applyNumberFormat="1" applyFont="1" applyFill="1" applyBorder="1" applyAlignment="1">
      <alignment horizontal="center"/>
    </xf>
    <xf numFmtId="3" fontId="2" fillId="0" borderId="0" xfId="0" quotePrefix="1" applyNumberFormat="1" applyFont="1" applyFill="1" applyBorder="1" applyAlignment="1">
      <alignment horizontal="centerContinuous"/>
    </xf>
    <xf numFmtId="3" fontId="2" fillId="0" borderId="7" xfId="0" quotePrefix="1" applyNumberFormat="1" applyFont="1" applyFill="1" applyBorder="1" applyAlignment="1">
      <alignment horizontal="centerContinuous"/>
    </xf>
    <xf numFmtId="0" fontId="2" fillId="0" borderId="7" xfId="0" applyFont="1" applyFill="1" applyBorder="1" applyAlignment="1">
      <alignment horizontal="centerContinuous"/>
    </xf>
    <xf numFmtId="3" fontId="2" fillId="0" borderId="0" xfId="0" applyNumberFormat="1" applyFont="1" applyFill="1" applyBorder="1" applyAlignment="1">
      <alignment horizontal="centerContinuous"/>
    </xf>
    <xf numFmtId="3" fontId="2" fillId="0" borderId="15" xfId="0" quotePrefix="1" applyNumberFormat="1" applyFont="1" applyFill="1" applyBorder="1" applyAlignment="1">
      <alignment horizontal="centerContinuous"/>
    </xf>
    <xf numFmtId="3" fontId="2" fillId="0" borderId="9" xfId="0" quotePrefix="1" applyNumberFormat="1" applyFont="1" applyFill="1" applyBorder="1" applyAlignment="1">
      <alignment horizontal="centerContinuous"/>
    </xf>
    <xf numFmtId="0" fontId="2" fillId="0" borderId="65" xfId="0" quotePrefix="1" applyFont="1" applyFill="1" applyBorder="1" applyAlignment="1">
      <alignment horizontal="left"/>
    </xf>
    <xf numFmtId="3" fontId="2" fillId="0" borderId="6" xfId="0" quotePrefix="1" applyNumberFormat="1" applyFont="1" applyFill="1" applyBorder="1" applyAlignment="1">
      <alignment vertical="center"/>
    </xf>
    <xf numFmtId="0" fontId="2" fillId="0" borderId="0" xfId="7" applyFont="1"/>
    <xf numFmtId="0" fontId="2" fillId="0" borderId="0" xfId="7" applyFont="1" applyFill="1"/>
    <xf numFmtId="3" fontId="2" fillId="0" borderId="0" xfId="7" applyNumberFormat="1" applyFont="1" applyFill="1"/>
    <xf numFmtId="0" fontId="2" fillId="0" borderId="1" xfId="7" quotePrefix="1" applyFont="1" applyFill="1" applyBorder="1" applyAlignment="1">
      <alignment horizontal="left"/>
    </xf>
    <xf numFmtId="3" fontId="2" fillId="0" borderId="1" xfId="7" applyNumberFormat="1" applyFont="1" applyFill="1" applyBorder="1" applyAlignment="1">
      <alignment horizontal="center"/>
    </xf>
    <xf numFmtId="0" fontId="2" fillId="0" borderId="0" xfId="7" quotePrefix="1" applyFont="1" applyFill="1" applyBorder="1" applyAlignment="1">
      <alignment horizontal="center"/>
    </xf>
    <xf numFmtId="3" fontId="2" fillId="0" borderId="0" xfId="7" quotePrefix="1" applyNumberFormat="1" applyFont="1" applyFill="1" applyBorder="1" applyAlignment="1">
      <alignment horizontal="center"/>
    </xf>
    <xf numFmtId="0" fontId="2" fillId="0" borderId="0" xfId="7" quotePrefix="1" applyFont="1" applyFill="1" applyBorder="1" applyAlignment="1">
      <alignment horizontal="left"/>
    </xf>
    <xf numFmtId="3" fontId="2" fillId="0" borderId="0" xfId="7" quotePrefix="1" applyNumberFormat="1" applyFont="1" applyFill="1" applyBorder="1" applyAlignment="1">
      <alignment horizontal="right"/>
    </xf>
    <xf numFmtId="0" fontId="3" fillId="0" borderId="0" xfId="7" applyFont="1" applyAlignment="1">
      <alignment horizontal="centerContinuous"/>
    </xf>
    <xf numFmtId="3" fontId="2" fillId="0" borderId="0" xfId="7" quotePrefix="1" applyNumberFormat="1" applyFont="1" applyAlignment="1">
      <alignment horizontal="centerContinuous"/>
    </xf>
    <xf numFmtId="3" fontId="2" fillId="0" borderId="0" xfId="7" applyNumberFormat="1" applyFont="1" applyAlignment="1">
      <alignment horizontal="centerContinuous"/>
    </xf>
    <xf numFmtId="0" fontId="3" fillId="0" borderId="0" xfId="7" applyFont="1" applyAlignment="1">
      <alignment horizontal="center"/>
    </xf>
    <xf numFmtId="3" fontId="2" fillId="0" borderId="0" xfId="7" applyNumberFormat="1" applyFont="1"/>
    <xf numFmtId="0" fontId="2" fillId="0" borderId="7" xfId="7" applyFont="1" applyBorder="1" applyAlignment="1">
      <alignment horizontal="centerContinuous"/>
    </xf>
    <xf numFmtId="3" fontId="2" fillId="0" borderId="7" xfId="7" quotePrefix="1" applyNumberFormat="1" applyFont="1" applyBorder="1" applyAlignment="1">
      <alignment horizontal="center"/>
    </xf>
    <xf numFmtId="0" fontId="2" fillId="0" borderId="9" xfId="7" applyFont="1" applyBorder="1" applyAlignment="1">
      <alignment horizontal="centerContinuous"/>
    </xf>
    <xf numFmtId="3" fontId="2" fillId="0" borderId="9" xfId="7" quotePrefix="1" applyNumberFormat="1" applyFont="1" applyBorder="1" applyAlignment="1">
      <alignment horizontal="center"/>
    </xf>
    <xf numFmtId="0" fontId="3" fillId="0" borderId="9" xfId="7" applyFont="1" applyBorder="1" applyAlignment="1">
      <alignment horizontal="center"/>
    </xf>
    <xf numFmtId="0" fontId="2" fillId="0" borderId="0" xfId="0" applyFont="1" applyFill="1" applyBorder="1" applyProtection="1">
      <protection locked="0"/>
    </xf>
    <xf numFmtId="0" fontId="3" fillId="0" borderId="0" xfId="0" quotePrefix="1" applyFont="1" applyFill="1" applyBorder="1" applyAlignment="1" applyProtection="1">
      <alignment horizontal="left"/>
      <protection locked="0"/>
    </xf>
    <xf numFmtId="0" fontId="3" fillId="0" borderId="0" xfId="0" applyFont="1" applyFill="1" applyBorder="1" applyProtection="1">
      <protection locked="0"/>
    </xf>
    <xf numFmtId="3" fontId="2" fillId="0" borderId="0" xfId="7" applyNumberFormat="1" applyFont="1" applyFill="1" applyBorder="1" applyAlignment="1">
      <alignment horizontal="center"/>
    </xf>
    <xf numFmtId="0" fontId="2" fillId="0" borderId="10" xfId="0" applyFont="1" applyFill="1" applyBorder="1" applyAlignment="1">
      <alignment horizontal="center"/>
    </xf>
    <xf numFmtId="3" fontId="2" fillId="0" borderId="0" xfId="0" quotePrefix="1" applyNumberFormat="1" applyFont="1" applyAlignment="1">
      <alignment horizontal="centerContinuous"/>
    </xf>
    <xf numFmtId="3" fontId="2" fillId="0" borderId="6" xfId="6" quotePrefix="1" applyNumberFormat="1" applyFont="1" applyBorder="1" applyAlignment="1">
      <alignment horizontal="center" vertical="top" wrapText="1"/>
    </xf>
    <xf numFmtId="3" fontId="2" fillId="0" borderId="6" xfId="6" quotePrefix="1" applyNumberFormat="1" applyFont="1" applyFill="1" applyBorder="1" applyAlignment="1">
      <alignment horizontal="center" vertical="top" wrapText="1"/>
    </xf>
    <xf numFmtId="0" fontId="2" fillId="0" borderId="65" xfId="0" applyFont="1" applyFill="1" applyBorder="1"/>
    <xf numFmtId="0" fontId="2" fillId="0" borderId="66" xfId="0" quotePrefix="1" applyFont="1" applyFill="1" applyBorder="1" applyAlignment="1">
      <alignment horizontal="center"/>
    </xf>
    <xf numFmtId="0" fontId="2" fillId="0" borderId="6" xfId="0" quotePrefix="1" applyFont="1" applyFill="1" applyBorder="1" applyAlignment="1">
      <alignment horizontal="center"/>
    </xf>
    <xf numFmtId="0" fontId="2" fillId="0" borderId="6" xfId="0" applyFont="1" applyFill="1" applyBorder="1" applyAlignment="1">
      <alignment horizontal="center"/>
    </xf>
    <xf numFmtId="0" fontId="2" fillId="0" borderId="10" xfId="0" applyFont="1" applyFill="1" applyBorder="1" applyAlignment="1">
      <alignment horizontal="left"/>
    </xf>
    <xf numFmtId="0" fontId="2" fillId="0" borderId="0" xfId="0" applyFont="1" applyFill="1" applyAlignment="1">
      <alignment horizontal="center"/>
    </xf>
    <xf numFmtId="0" fontId="3" fillId="0" borderId="0" xfId="0" quotePrefix="1" applyFont="1" applyAlignment="1">
      <alignment horizontal="centerContinuous"/>
    </xf>
    <xf numFmtId="3" fontId="2" fillId="0" borderId="6" xfId="6" applyNumberFormat="1" applyFont="1" applyBorder="1" applyAlignment="1">
      <alignment horizontal="center" vertical="top" wrapText="1"/>
    </xf>
    <xf numFmtId="3" fontId="2" fillId="0" borderId="18" xfId="6" applyNumberFormat="1" applyFont="1" applyFill="1" applyBorder="1" applyAlignment="1">
      <alignment horizontal="center" vertical="top" wrapText="1"/>
    </xf>
    <xf numFmtId="3" fontId="2" fillId="0" borderId="15" xfId="0" quotePrefix="1" applyNumberFormat="1" applyFont="1" applyFill="1" applyBorder="1" applyAlignment="1">
      <alignment horizontal="center"/>
    </xf>
    <xf numFmtId="3" fontId="3" fillId="0" borderId="0" xfId="0" applyNumberFormat="1" applyFont="1" applyFill="1"/>
    <xf numFmtId="0" fontId="19" fillId="0" borderId="0" xfId="0" applyFont="1" applyFill="1"/>
    <xf numFmtId="3" fontId="2" fillId="0" borderId="0" xfId="0" quotePrefix="1" applyNumberFormat="1" applyFont="1" applyFill="1" applyBorder="1" applyAlignment="1">
      <alignment horizontal="left"/>
    </xf>
    <xf numFmtId="0" fontId="2" fillId="0" borderId="0" xfId="6" applyFont="1" applyFill="1"/>
    <xf numFmtId="0" fontId="2" fillId="0" borderId="0" xfId="6" applyFont="1"/>
    <xf numFmtId="0" fontId="2" fillId="0" borderId="18" xfId="9" applyFont="1" applyBorder="1"/>
    <xf numFmtId="0" fontId="2" fillId="0" borderId="7" xfId="9" applyFont="1" applyBorder="1" applyAlignment="1">
      <alignment horizontal="center"/>
    </xf>
    <xf numFmtId="0" fontId="14" fillId="0" borderId="18" xfId="9" applyFont="1" applyBorder="1" applyAlignment="1">
      <alignment horizontal="center" vertical="top"/>
    </xf>
    <xf numFmtId="0" fontId="14" fillId="0" borderId="7" xfId="9" applyFont="1" applyBorder="1" applyAlignment="1">
      <alignment horizontal="center" vertical="top"/>
    </xf>
    <xf numFmtId="0" fontId="2" fillId="0" borderId="0" xfId="6" applyFont="1" applyAlignment="1">
      <alignment vertical="top"/>
    </xf>
    <xf numFmtId="0" fontId="14" fillId="0" borderId="17" xfId="9" quotePrefix="1" applyFont="1" applyBorder="1" applyAlignment="1">
      <alignment horizontal="center"/>
    </xf>
    <xf numFmtId="0" fontId="14" fillId="0" borderId="9" xfId="9" applyFont="1" applyBorder="1" applyAlignment="1">
      <alignment horizontal="center"/>
    </xf>
    <xf numFmtId="0" fontId="14" fillId="0" borderId="8" xfId="9" quotePrefix="1" applyFont="1" applyBorder="1" applyAlignment="1">
      <alignment horizontal="center" wrapText="1"/>
    </xf>
    <xf numFmtId="0" fontId="14" fillId="0" borderId="17" xfId="9" applyFont="1" applyBorder="1" applyAlignment="1">
      <alignment horizontal="left" wrapText="1"/>
    </xf>
    <xf numFmtId="0" fontId="14" fillId="0" borderId="9" xfId="9" quotePrefix="1" applyFont="1" applyBorder="1" applyAlignment="1">
      <alignment horizontal="center"/>
    </xf>
    <xf numFmtId="0" fontId="15" fillId="0" borderId="17" xfId="9" applyFont="1" applyBorder="1"/>
    <xf numFmtId="0" fontId="15" fillId="0" borderId="9" xfId="9" applyFont="1" applyBorder="1" applyAlignment="1">
      <alignment horizontal="center"/>
    </xf>
    <xf numFmtId="0" fontId="14" fillId="0" borderId="17" xfId="9" applyFont="1" applyBorder="1" applyAlignment="1">
      <alignment horizontal="left" vertical="center" wrapText="1"/>
    </xf>
    <xf numFmtId="0" fontId="3" fillId="0" borderId="0" xfId="0" applyFont="1" applyFill="1" applyAlignment="1"/>
    <xf numFmtId="0" fontId="2" fillId="0" borderId="0" xfId="0" quotePrefix="1" applyFont="1" applyFill="1" applyAlignment="1"/>
    <xf numFmtId="0" fontId="2" fillId="0" borderId="0" xfId="0" quotePrefix="1" applyFont="1" applyFill="1" applyBorder="1" applyAlignment="1"/>
    <xf numFmtId="0" fontId="2" fillId="0" borderId="72" xfId="0" quotePrefix="1" applyFont="1" applyFill="1" applyBorder="1" applyAlignment="1">
      <alignment horizontal="center" vertical="center" wrapText="1"/>
    </xf>
    <xf numFmtId="0" fontId="2" fillId="0" borderId="24" xfId="0" quotePrefix="1" applyFont="1" applyFill="1" applyBorder="1" applyAlignment="1">
      <alignment horizontal="center" vertical="center" wrapText="1"/>
    </xf>
    <xf numFmtId="0" fontId="2" fillId="0" borderId="72" xfId="0" quotePrefix="1" applyFont="1" applyFill="1" applyBorder="1" applyAlignment="1">
      <alignment horizontal="center" vertical="top" wrapText="1"/>
    </xf>
    <xf numFmtId="3" fontId="2" fillId="0" borderId="72" xfId="0" quotePrefix="1" applyNumberFormat="1" applyFont="1" applyBorder="1" applyAlignment="1">
      <alignment horizontal="center" vertical="top" wrapText="1"/>
    </xf>
    <xf numFmtId="0" fontId="4" fillId="0" borderId="0" xfId="0" applyFont="1" applyFill="1" applyBorder="1" applyAlignment="1"/>
    <xf numFmtId="0" fontId="3" fillId="0" borderId="0" xfId="0" quotePrefix="1" applyFont="1" applyFill="1" applyAlignment="1"/>
    <xf numFmtId="0" fontId="18" fillId="0" borderId="0" xfId="8" applyFont="1" applyFill="1" applyBorder="1" applyAlignment="1" applyProtection="1">
      <alignment horizontal="center" wrapText="1"/>
      <protection locked="0"/>
    </xf>
    <xf numFmtId="0" fontId="3" fillId="0" borderId="0" xfId="7" applyFont="1" applyFill="1" applyAlignment="1">
      <alignment horizontal="center"/>
    </xf>
    <xf numFmtId="0" fontId="2" fillId="0" borderId="0" xfId="0" quotePrefix="1" applyFont="1" applyAlignment="1">
      <alignment horizontal="center"/>
    </xf>
    <xf numFmtId="0" fontId="4" fillId="0" borderId="0" xfId="0" applyFont="1" applyFill="1" applyAlignment="1">
      <alignment horizontal="center"/>
    </xf>
    <xf numFmtId="0" fontId="3" fillId="0" borderId="0" xfId="0" applyFont="1" applyFill="1" applyAlignment="1">
      <alignment horizontal="center"/>
    </xf>
    <xf numFmtId="0" fontId="2" fillId="0" borderId="9" xfId="0" applyFont="1" applyBorder="1" applyAlignment="1">
      <alignment horizontal="center"/>
    </xf>
    <xf numFmtId="0" fontId="2" fillId="0" borderId="12" xfId="0" quotePrefix="1" applyFont="1" applyFill="1" applyBorder="1" applyAlignment="1">
      <alignment horizontal="left" wrapText="1"/>
    </xf>
    <xf numFmtId="49" fontId="2" fillId="0" borderId="1" xfId="3" quotePrefix="1" applyNumberFormat="1" applyFont="1" applyFill="1" applyBorder="1" applyAlignment="1">
      <alignment horizontal="left"/>
    </xf>
    <xf numFmtId="0" fontId="14" fillId="0" borderId="0" xfId="0" applyFont="1" applyAlignment="1">
      <alignment horizontal="center"/>
    </xf>
    <xf numFmtId="0" fontId="2" fillId="0" borderId="9" xfId="0" quotePrefix="1" applyFont="1" applyBorder="1" applyAlignment="1">
      <alignment horizontal="center"/>
    </xf>
    <xf numFmtId="0" fontId="2" fillId="0" borderId="1" xfId="0" quotePrefix="1" applyFont="1" applyFill="1" applyBorder="1" applyAlignment="1">
      <alignment horizontal="left"/>
    </xf>
    <xf numFmtId="3" fontId="2" fillId="0" borderId="6" xfId="0" applyNumberFormat="1" applyFont="1" applyFill="1" applyBorder="1" applyAlignment="1">
      <alignment horizontal="center" vertical="center"/>
    </xf>
    <xf numFmtId="0" fontId="2" fillId="0" borderId="0" xfId="0" quotePrefix="1" applyFont="1" applyFill="1" applyBorder="1" applyAlignment="1">
      <alignment horizontal="center"/>
    </xf>
    <xf numFmtId="0" fontId="2" fillId="0" borderId="7" xfId="0" quotePrefix="1" applyFont="1" applyFill="1" applyBorder="1" applyAlignment="1">
      <alignment horizontal="center"/>
    </xf>
    <xf numFmtId="0" fontId="2" fillId="0" borderId="15" xfId="0" quotePrefix="1" applyFont="1" applyFill="1" applyBorder="1" applyAlignment="1">
      <alignment horizontal="center"/>
    </xf>
    <xf numFmtId="0" fontId="2" fillId="0" borderId="9" xfId="0" quotePrefix="1" applyFont="1" applyFill="1" applyBorder="1" applyAlignment="1">
      <alignment horizontal="center"/>
    </xf>
    <xf numFmtId="0" fontId="2" fillId="0" borderId="0" xfId="0" applyFont="1" applyFill="1" applyBorder="1" applyAlignment="1">
      <alignment horizontal="center"/>
    </xf>
    <xf numFmtId="0" fontId="2" fillId="0" borderId="7" xfId="0" applyFont="1" applyFill="1" applyBorder="1" applyAlignment="1">
      <alignment horizontal="center"/>
    </xf>
    <xf numFmtId="0" fontId="2" fillId="0" borderId="9" xfId="0" applyFont="1" applyFill="1" applyBorder="1" applyAlignment="1">
      <alignment horizontal="center"/>
    </xf>
    <xf numFmtId="0" fontId="2" fillId="0" borderId="0" xfId="0" quotePrefix="1" applyFont="1" applyFill="1" applyBorder="1" applyAlignment="1">
      <alignment horizontal="left"/>
    </xf>
    <xf numFmtId="0" fontId="3" fillId="0" borderId="0" xfId="0" applyFont="1" applyFill="1" applyBorder="1" applyAlignment="1">
      <alignment horizontal="center"/>
    </xf>
    <xf numFmtId="0" fontId="2" fillId="0" borderId="0" xfId="6" applyFont="1" applyFill="1" applyAlignment="1">
      <alignment horizontal="center"/>
    </xf>
    <xf numFmtId="0" fontId="2" fillId="0" borderId="15" xfId="0" quotePrefix="1" applyFont="1" applyFill="1" applyBorder="1" applyAlignment="1">
      <alignment horizontal="center"/>
    </xf>
    <xf numFmtId="0" fontId="2" fillId="0" borderId="9" xfId="0" quotePrefix="1" applyFont="1" applyFill="1" applyBorder="1" applyAlignment="1">
      <alignment horizontal="center"/>
    </xf>
    <xf numFmtId="0" fontId="2" fillId="0" borderId="10" xfId="7" applyFont="1" applyFill="1" applyBorder="1"/>
    <xf numFmtId="0" fontId="2" fillId="0" borderId="0" xfId="7" applyFont="1" applyFill="1" applyAlignment="1">
      <alignment horizontal="centerContinuous"/>
    </xf>
    <xf numFmtId="0" fontId="2" fillId="0" borderId="0" xfId="7" applyFont="1" applyFill="1" applyAlignment="1">
      <alignment horizontal="center"/>
    </xf>
    <xf numFmtId="0" fontId="2" fillId="0" borderId="23" xfId="7" applyFont="1" applyFill="1" applyBorder="1"/>
    <xf numFmtId="0" fontId="2" fillId="0" borderId="3" xfId="7" applyFont="1" applyFill="1" applyBorder="1"/>
    <xf numFmtId="0" fontId="16" fillId="0" borderId="0" xfId="7" applyFont="1" applyFill="1"/>
    <xf numFmtId="0" fontId="21" fillId="0" borderId="18" xfId="7" applyFont="1" applyFill="1" applyBorder="1"/>
    <xf numFmtId="0" fontId="2" fillId="0" borderId="0" xfId="7" applyFont="1" applyFill="1" applyBorder="1"/>
    <xf numFmtId="0" fontId="2" fillId="0" borderId="6" xfId="7" applyFont="1" applyFill="1" applyBorder="1" applyAlignment="1">
      <alignment horizontal="center"/>
    </xf>
    <xf numFmtId="0" fontId="2" fillId="0" borderId="7" xfId="7" applyFont="1" applyFill="1" applyBorder="1" applyAlignment="1">
      <alignment horizontal="center"/>
    </xf>
    <xf numFmtId="0" fontId="3" fillId="0" borderId="18" xfId="7" applyFont="1" applyFill="1" applyBorder="1"/>
    <xf numFmtId="0" fontId="3" fillId="0" borderId="31" xfId="7" applyFont="1" applyFill="1" applyBorder="1"/>
    <xf numFmtId="0" fontId="2" fillId="0" borderId="8" xfId="7" quotePrefix="1" applyFont="1" applyFill="1" applyBorder="1" applyAlignment="1">
      <alignment horizontal="center"/>
    </xf>
    <xf numFmtId="0" fontId="2" fillId="0" borderId="31" xfId="7" applyFont="1" applyFill="1" applyBorder="1"/>
    <xf numFmtId="0" fontId="2" fillId="0" borderId="20" xfId="7" applyFont="1" applyFill="1" applyBorder="1"/>
    <xf numFmtId="0" fontId="2" fillId="0" borderId="12" xfId="7" quotePrefix="1" applyFont="1" applyFill="1" applyBorder="1" applyAlignment="1">
      <alignment horizontal="left"/>
    </xf>
    <xf numFmtId="0" fontId="2" fillId="0" borderId="14" xfId="7" quotePrefix="1" applyFont="1" applyFill="1" applyBorder="1" applyAlignment="1">
      <alignment horizontal="center"/>
    </xf>
    <xf numFmtId="0" fontId="2" fillId="0" borderId="12" xfId="7" applyFont="1" applyFill="1" applyBorder="1"/>
    <xf numFmtId="49" fontId="2" fillId="0" borderId="14" xfId="7" applyNumberFormat="1" applyFont="1" applyFill="1" applyBorder="1" applyAlignment="1">
      <alignment horizontal="center"/>
    </xf>
    <xf numFmtId="0" fontId="14" fillId="0" borderId="12" xfId="0" applyFont="1" applyFill="1" applyBorder="1"/>
    <xf numFmtId="49" fontId="10" fillId="0" borderId="14" xfId="7" applyNumberFormat="1" applyFont="1" applyFill="1" applyBorder="1" applyAlignment="1">
      <alignment horizontal="center"/>
    </xf>
    <xf numFmtId="0" fontId="2" fillId="0" borderId="13" xfId="0" applyFont="1" applyFill="1" applyBorder="1"/>
    <xf numFmtId="0" fontId="2" fillId="0" borderId="18" xfId="7" applyFont="1" applyFill="1" applyBorder="1"/>
    <xf numFmtId="0" fontId="2" fillId="0" borderId="10" xfId="7" applyFont="1" applyFill="1" applyBorder="1" applyAlignment="1">
      <alignment horizontal="left"/>
    </xf>
    <xf numFmtId="0" fontId="2" fillId="0" borderId="10" xfId="7" applyFont="1" applyFill="1" applyBorder="1" applyAlignment="1">
      <alignment horizontal="left" indent="2"/>
    </xf>
    <xf numFmtId="0" fontId="2" fillId="0" borderId="10" xfId="7" applyFont="1" applyFill="1" applyBorder="1" applyAlignment="1">
      <alignment horizontal="left" vertical="top" indent="2"/>
    </xf>
    <xf numFmtId="0" fontId="2" fillId="0" borderId="11" xfId="7" applyFont="1" applyFill="1" applyBorder="1"/>
    <xf numFmtId="0" fontId="2" fillId="0" borderId="13" xfId="7" applyFont="1" applyFill="1" applyBorder="1"/>
    <xf numFmtId="2" fontId="2" fillId="0" borderId="14" xfId="7" quotePrefix="1" applyNumberFormat="1" applyFont="1" applyFill="1" applyBorder="1" applyAlignment="1">
      <alignment horizontal="center"/>
    </xf>
    <xf numFmtId="0" fontId="2" fillId="0" borderId="12" xfId="7" applyFont="1" applyFill="1" applyBorder="1" applyAlignment="1">
      <alignment vertical="top"/>
    </xf>
    <xf numFmtId="0" fontId="2" fillId="0" borderId="14" xfId="7" quotePrefix="1" applyFont="1" applyFill="1" applyBorder="1" applyAlignment="1">
      <alignment horizontal="center" vertical="top"/>
    </xf>
    <xf numFmtId="0" fontId="2" fillId="0" borderId="0" xfId="7" applyFont="1" applyFill="1" applyAlignment="1">
      <alignment wrapText="1"/>
    </xf>
    <xf numFmtId="0" fontId="2" fillId="0" borderId="12" xfId="7" applyFont="1" applyFill="1" applyBorder="1" applyAlignment="1">
      <alignment wrapText="1"/>
    </xf>
    <xf numFmtId="0" fontId="2" fillId="0" borderId="11" xfId="7" applyFont="1" applyFill="1" applyBorder="1" applyAlignment="1"/>
    <xf numFmtId="2" fontId="2" fillId="0" borderId="8" xfId="7" quotePrefix="1" applyNumberFormat="1" applyFont="1" applyFill="1" applyBorder="1" applyAlignment="1">
      <alignment horizontal="center"/>
    </xf>
    <xf numFmtId="0" fontId="2" fillId="0" borderId="13" xfId="7" applyFont="1" applyFill="1" applyBorder="1" applyAlignment="1"/>
    <xf numFmtId="0" fontId="4" fillId="0" borderId="0" xfId="7" applyFont="1" applyFill="1"/>
    <xf numFmtId="0" fontId="2" fillId="0" borderId="0" xfId="0" applyFont="1" applyFill="1" applyProtection="1">
      <protection locked="0"/>
    </xf>
    <xf numFmtId="0" fontId="22" fillId="0" borderId="0" xfId="0" applyFont="1" applyFill="1" applyAlignment="1" applyProtection="1">
      <alignment wrapText="1"/>
      <protection locked="0"/>
    </xf>
    <xf numFmtId="0" fontId="22" fillId="0" borderId="0" xfId="0" applyFont="1" applyFill="1" applyBorder="1" applyAlignment="1" applyProtection="1">
      <alignment wrapText="1"/>
      <protection locked="0"/>
    </xf>
    <xf numFmtId="0" fontId="10" fillId="0" borderId="0" xfId="0" applyFont="1" applyFill="1" applyProtection="1">
      <protection locked="0"/>
    </xf>
    <xf numFmtId="0" fontId="3" fillId="0" borderId="8" xfId="0" quotePrefix="1" applyFont="1" applyFill="1" applyBorder="1" applyAlignment="1" applyProtection="1">
      <alignment horizontal="center" vertical="justify"/>
      <protection locked="0"/>
    </xf>
    <xf numFmtId="0" fontId="3" fillId="0" borderId="93" xfId="0" quotePrefix="1" applyFont="1" applyFill="1" applyBorder="1" applyAlignment="1" applyProtection="1">
      <alignment horizontal="center" vertical="justify"/>
      <protection locked="0"/>
    </xf>
    <xf numFmtId="0" fontId="3" fillId="0" borderId="90" xfId="0" quotePrefix="1" applyFont="1" applyFill="1" applyBorder="1" applyAlignment="1" applyProtection="1">
      <alignment horizontal="center" vertical="center"/>
      <protection locked="0"/>
    </xf>
    <xf numFmtId="0" fontId="3" fillId="0" borderId="18" xfId="0" applyFont="1" applyFill="1" applyBorder="1" applyAlignment="1" applyProtection="1">
      <alignment horizontal="left"/>
      <protection locked="0"/>
    </xf>
    <xf numFmtId="49" fontId="2" fillId="0" borderId="8" xfId="7" applyNumberFormat="1" applyFont="1" applyFill="1" applyBorder="1" applyAlignment="1">
      <alignment horizontal="center"/>
    </xf>
    <xf numFmtId="0" fontId="2" fillId="0" borderId="14" xfId="7" applyFont="1" applyFill="1" applyBorder="1" applyAlignment="1">
      <alignment horizontal="center"/>
    </xf>
    <xf numFmtId="0" fontId="2" fillId="0" borderId="9" xfId="7" quotePrefix="1" applyFont="1" applyFill="1" applyBorder="1" applyAlignment="1">
      <alignment horizontal="center"/>
    </xf>
    <xf numFmtId="2" fontId="2" fillId="0" borderId="8" xfId="7" applyNumberFormat="1" applyFont="1" applyFill="1" applyBorder="1" applyAlignment="1">
      <alignment horizontal="center"/>
    </xf>
    <xf numFmtId="0" fontId="3" fillId="0" borderId="0" xfId="0" applyFont="1" applyFill="1" applyAlignment="1">
      <alignment horizontal="left"/>
    </xf>
    <xf numFmtId="0" fontId="2" fillId="0" borderId="0" xfId="0" applyFont="1" applyAlignment="1">
      <alignment horizontal="center"/>
    </xf>
    <xf numFmtId="0" fontId="2" fillId="0" borderId="0" xfId="0" applyFont="1" applyAlignment="1">
      <alignment horizontal="right"/>
    </xf>
    <xf numFmtId="0" fontId="14" fillId="0" borderId="0" xfId="0" applyFont="1" applyFill="1"/>
    <xf numFmtId="49" fontId="2" fillId="0" borderId="0" xfId="0" applyNumberFormat="1" applyFont="1" applyFill="1" applyAlignment="1">
      <alignment horizontal="center"/>
    </xf>
    <xf numFmtId="49" fontId="2" fillId="0" borderId="2" xfId="0" applyNumberFormat="1" applyFont="1" applyBorder="1" applyAlignment="1">
      <alignment horizontal="center" wrapText="1"/>
    </xf>
    <xf numFmtId="49" fontId="2" fillId="0" borderId="2" xfId="0" applyNumberFormat="1" applyFont="1" applyFill="1" applyBorder="1" applyAlignment="1">
      <alignment horizontal="center" wrapText="1"/>
    </xf>
    <xf numFmtId="0" fontId="2" fillId="0" borderId="14" xfId="0" applyFont="1" applyFill="1" applyBorder="1" applyAlignment="1">
      <alignment horizontal="center" wrapText="1"/>
    </xf>
    <xf numFmtId="49" fontId="2" fillId="0" borderId="6" xfId="0" applyNumberFormat="1" applyFont="1" applyBorder="1" applyAlignment="1">
      <alignment horizontal="center"/>
    </xf>
    <xf numFmtId="49" fontId="2" fillId="0" borderId="6" xfId="0" applyNumberFormat="1" applyFont="1" applyFill="1" applyBorder="1" applyAlignment="1">
      <alignment horizontal="center"/>
    </xf>
    <xf numFmtId="49" fontId="2" fillId="0" borderId="8" xfId="0" applyNumberFormat="1" applyFont="1" applyBorder="1"/>
    <xf numFmtId="49" fontId="2" fillId="0" borderId="8" xfId="0" applyNumberFormat="1" applyFont="1" applyFill="1" applyBorder="1"/>
    <xf numFmtId="49" fontId="2" fillId="0" borderId="6" xfId="0" applyNumberFormat="1" applyFont="1" applyFill="1" applyBorder="1"/>
    <xf numFmtId="49" fontId="2" fillId="0" borderId="6" xfId="0" quotePrefix="1" applyNumberFormat="1" applyFont="1" applyFill="1" applyBorder="1" applyAlignment="1">
      <alignment horizontal="center"/>
    </xf>
    <xf numFmtId="0" fontId="2" fillId="0" borderId="2" xfId="0" applyFont="1" applyBorder="1" applyAlignment="1">
      <alignment horizontal="center" vertical="top" wrapText="1"/>
    </xf>
    <xf numFmtId="49" fontId="2" fillId="0" borderId="2" xfId="0" applyNumberFormat="1" applyFont="1" applyFill="1" applyBorder="1" applyAlignment="1">
      <alignment horizontal="center" vertical="top" wrapText="1"/>
    </xf>
    <xf numFmtId="49" fontId="2" fillId="0" borderId="6" xfId="0" applyNumberFormat="1" applyFont="1" applyFill="1" applyBorder="1" applyAlignment="1">
      <alignment horizontal="center" vertical="top" wrapText="1"/>
    </xf>
    <xf numFmtId="0" fontId="2" fillId="0" borderId="72" xfId="0" applyFont="1" applyFill="1" applyBorder="1" applyAlignment="1">
      <alignment horizontal="center" vertical="top" wrapText="1"/>
    </xf>
    <xf numFmtId="49" fontId="2" fillId="0" borderId="8" xfId="0" applyNumberFormat="1" applyFont="1" applyFill="1" applyBorder="1" applyAlignment="1">
      <alignment horizontal="center"/>
    </xf>
    <xf numFmtId="0" fontId="2" fillId="0" borderId="12" xfId="0" applyFont="1" applyFill="1" applyBorder="1" applyAlignment="1"/>
    <xf numFmtId="0" fontId="2" fillId="0" borderId="0" xfId="0" applyFont="1" applyFill="1" applyAlignment="1">
      <alignment horizontal="right"/>
    </xf>
    <xf numFmtId="0" fontId="2" fillId="0" borderId="0" xfId="0" quotePrefix="1" applyFont="1" applyFill="1" applyAlignment="1">
      <alignment horizontal="right"/>
    </xf>
    <xf numFmtId="3" fontId="2" fillId="0" borderId="98" xfId="0" applyNumberFormat="1" applyFont="1" applyBorder="1"/>
    <xf numFmtId="0" fontId="2" fillId="0" borderId="19" xfId="0" applyFont="1" applyBorder="1"/>
    <xf numFmtId="0" fontId="2" fillId="0" borderId="1" xfId="0" quotePrefix="1" applyFont="1" applyBorder="1" applyAlignment="1">
      <alignment horizontal="left"/>
    </xf>
    <xf numFmtId="0" fontId="2" fillId="0" borderId="1" xfId="0" applyFont="1" applyBorder="1"/>
    <xf numFmtId="0" fontId="2" fillId="0" borderId="41" xfId="0" quotePrefix="1" applyFont="1" applyBorder="1" applyAlignment="1">
      <alignment horizontal="center"/>
    </xf>
    <xf numFmtId="0" fontId="2" fillId="0" borderId="0" xfId="0" quotePrefix="1" applyFont="1" applyAlignment="1">
      <alignment horizontal="right"/>
    </xf>
    <xf numFmtId="0" fontId="2" fillId="0" borderId="19" xfId="0" applyFont="1" applyFill="1" applyBorder="1"/>
    <xf numFmtId="0" fontId="2" fillId="0" borderId="31" xfId="0" applyFont="1" applyFill="1" applyBorder="1"/>
    <xf numFmtId="0" fontId="2" fillId="0" borderId="101" xfId="0" quotePrefix="1" applyFont="1" applyFill="1" applyBorder="1" applyAlignment="1">
      <alignment horizontal="center"/>
    </xf>
    <xf numFmtId="49" fontId="2" fillId="0" borderId="0" xfId="2" applyNumberFormat="1" applyFont="1"/>
    <xf numFmtId="49" fontId="2" fillId="0" borderId="0" xfId="2" applyNumberFormat="1" applyFont="1" applyBorder="1"/>
    <xf numFmtId="49" fontId="2" fillId="0" borderId="0" xfId="2" applyNumberFormat="1" applyFont="1" applyFill="1"/>
    <xf numFmtId="49" fontId="2" fillId="0" borderId="0" xfId="2" applyNumberFormat="1" applyFont="1" applyAlignment="1"/>
    <xf numFmtId="49" fontId="2" fillId="0" borderId="0" xfId="2" applyNumberFormat="1" applyFont="1" applyAlignment="1">
      <alignment horizontal="centerContinuous"/>
    </xf>
    <xf numFmtId="49" fontId="2" fillId="0" borderId="2" xfId="2" applyNumberFormat="1" applyFont="1" applyFill="1" applyBorder="1" applyAlignment="1">
      <alignment horizontal="center" vertical="top" wrapText="1"/>
    </xf>
    <xf numFmtId="49" fontId="2" fillId="0" borderId="23" xfId="2" applyNumberFormat="1" applyFont="1" applyBorder="1" applyAlignment="1">
      <alignment horizontal="left"/>
    </xf>
    <xf numFmtId="49" fontId="2" fillId="0" borderId="3" xfId="2" applyNumberFormat="1" applyFont="1" applyBorder="1"/>
    <xf numFmtId="49" fontId="14" fillId="0" borderId="25" xfId="2" applyNumberFormat="1" applyFont="1" applyBorder="1" applyAlignment="1">
      <alignment horizontal="center" vertical="top" wrapText="1"/>
    </xf>
    <xf numFmtId="49" fontId="14" fillId="0" borderId="26" xfId="2" applyNumberFormat="1" applyFont="1" applyBorder="1" applyAlignment="1">
      <alignment horizontal="center" vertical="top" wrapText="1"/>
    </xf>
    <xf numFmtId="49" fontId="2" fillId="0" borderId="8" xfId="2" applyNumberFormat="1" applyFont="1" applyFill="1" applyBorder="1" applyAlignment="1">
      <alignment horizontal="center"/>
    </xf>
    <xf numFmtId="49" fontId="2" fillId="0" borderId="18" xfId="2" applyNumberFormat="1" applyFont="1" applyBorder="1" applyAlignment="1">
      <alignment horizontal="left"/>
    </xf>
    <xf numFmtId="49" fontId="2" fillId="0" borderId="27" xfId="2" applyNumberFormat="1" applyFont="1" applyBorder="1" applyAlignment="1">
      <alignment horizontal="center"/>
    </xf>
    <xf numFmtId="49" fontId="2" fillId="0" borderId="28" xfId="2" quotePrefix="1" applyNumberFormat="1" applyFont="1" applyBorder="1" applyAlignment="1">
      <alignment horizontal="center"/>
    </xf>
    <xf numFmtId="49" fontId="2" fillId="0" borderId="6" xfId="2" applyNumberFormat="1" applyFont="1" applyBorder="1"/>
    <xf numFmtId="49" fontId="2" fillId="0" borderId="6" xfId="2" applyNumberFormat="1" applyFont="1" applyFill="1" applyBorder="1" applyAlignment="1">
      <alignment horizontal="center"/>
    </xf>
    <xf numFmtId="49" fontId="2" fillId="0" borderId="31" xfId="2" applyNumberFormat="1" applyFont="1" applyFill="1" applyBorder="1" applyAlignment="1">
      <alignment horizontal="left"/>
    </xf>
    <xf numFmtId="49" fontId="2" fillId="0" borderId="20" xfId="2" applyNumberFormat="1" applyFont="1" applyFill="1" applyBorder="1" applyAlignment="1">
      <alignment horizontal="left"/>
    </xf>
    <xf numFmtId="49" fontId="2" fillId="0" borderId="20" xfId="2" applyNumberFormat="1" applyFont="1" applyBorder="1" applyAlignment="1">
      <alignment horizontal="left"/>
    </xf>
    <xf numFmtId="49" fontId="2" fillId="0" borderId="6" xfId="2" applyNumberFormat="1" applyFont="1" applyFill="1" applyBorder="1"/>
    <xf numFmtId="49" fontId="2" fillId="0" borderId="0" xfId="2" applyNumberFormat="1" applyFont="1" applyFill="1" applyBorder="1" applyAlignment="1">
      <alignment horizontal="center"/>
    </xf>
    <xf numFmtId="49" fontId="2" fillId="0" borderId="6" xfId="2" quotePrefix="1" applyNumberFormat="1" applyFont="1" applyFill="1" applyBorder="1" applyAlignment="1">
      <alignment horizontal="center"/>
    </xf>
    <xf numFmtId="49" fontId="2" fillId="0" borderId="18" xfId="2" applyNumberFormat="1" applyFont="1" applyFill="1" applyBorder="1" applyAlignment="1">
      <alignment horizontal="left"/>
    </xf>
    <xf numFmtId="49" fontId="2" fillId="0" borderId="10" xfId="2" applyNumberFormat="1" applyFont="1" applyFill="1" applyBorder="1"/>
    <xf numFmtId="49" fontId="2" fillId="0" borderId="10" xfId="2" quotePrefix="1" applyNumberFormat="1" applyFont="1" applyFill="1" applyBorder="1" applyAlignment="1">
      <alignment horizontal="left"/>
    </xf>
    <xf numFmtId="49" fontId="3" fillId="0" borderId="20" xfId="2" applyNumberFormat="1" applyFont="1" applyFill="1" applyBorder="1" applyAlignment="1">
      <alignment horizontal="left"/>
    </xf>
    <xf numFmtId="49" fontId="2" fillId="0" borderId="12" xfId="2" applyNumberFormat="1" applyFont="1" applyFill="1" applyBorder="1"/>
    <xf numFmtId="49" fontId="2" fillId="0" borderId="12" xfId="2" quotePrefix="1" applyNumberFormat="1" applyFont="1" applyFill="1" applyBorder="1" applyAlignment="1">
      <alignment horizontal="left"/>
    </xf>
    <xf numFmtId="49" fontId="3" fillId="0" borderId="19" xfId="2" applyNumberFormat="1" applyFont="1" applyFill="1" applyBorder="1" applyAlignment="1">
      <alignment horizontal="left"/>
    </xf>
    <xf numFmtId="49" fontId="3" fillId="0" borderId="31" xfId="2" applyNumberFormat="1" applyFont="1" applyFill="1" applyBorder="1" applyAlignment="1">
      <alignment horizontal="left"/>
    </xf>
    <xf numFmtId="49" fontId="2" fillId="0" borderId="31" xfId="2" applyNumberFormat="1" applyFont="1" applyBorder="1" applyAlignment="1">
      <alignment horizontal="left"/>
    </xf>
    <xf numFmtId="49" fontId="2" fillId="0" borderId="10" xfId="2" applyNumberFormat="1" applyFont="1" applyBorder="1"/>
    <xf numFmtId="49" fontId="2" fillId="0" borderId="10" xfId="2" quotePrefix="1" applyNumberFormat="1" applyFont="1" applyBorder="1" applyAlignment="1">
      <alignment horizontal="left"/>
    </xf>
    <xf numFmtId="49" fontId="2" fillId="0" borderId="12" xfId="2" applyNumberFormat="1" applyFont="1" applyFill="1" applyBorder="1" applyAlignment="1">
      <alignment horizontal="left"/>
    </xf>
    <xf numFmtId="49" fontId="2" fillId="0" borderId="31" xfId="2" quotePrefix="1" applyNumberFormat="1" applyFont="1" applyFill="1" applyBorder="1" applyAlignment="1">
      <alignment horizontal="left"/>
    </xf>
    <xf numFmtId="49" fontId="2" fillId="0" borderId="8" xfId="2" applyNumberFormat="1" applyFont="1" applyFill="1" applyBorder="1"/>
    <xf numFmtId="49" fontId="2" fillId="0" borderId="17" xfId="2" quotePrefix="1" applyNumberFormat="1" applyFont="1" applyFill="1" applyBorder="1" applyAlignment="1">
      <alignment horizontal="left"/>
    </xf>
    <xf numFmtId="49" fontId="25" fillId="0" borderId="0" xfId="2" applyNumberFormat="1" applyFont="1" applyAlignment="1">
      <alignment horizontal="left"/>
    </xf>
    <xf numFmtId="49" fontId="2" fillId="0" borderId="0" xfId="2" applyNumberFormat="1" applyFont="1" applyFill="1" applyAlignment="1">
      <alignment horizontal="center"/>
    </xf>
    <xf numFmtId="49" fontId="14" fillId="0" borderId="0" xfId="2" quotePrefix="1" applyNumberFormat="1" applyFont="1" applyAlignment="1">
      <alignment horizontal="center"/>
    </xf>
    <xf numFmtId="49" fontId="14" fillId="0" borderId="0" xfId="2" applyNumberFormat="1" applyFont="1" applyFill="1" applyAlignment="1">
      <alignment horizontal="center"/>
    </xf>
    <xf numFmtId="49" fontId="2" fillId="0" borderId="0" xfId="2" quotePrefix="1" applyNumberFormat="1" applyFont="1" applyFill="1" applyBorder="1" applyAlignment="1">
      <alignment horizontal="left"/>
    </xf>
    <xf numFmtId="49" fontId="2" fillId="0" borderId="0" xfId="2" applyNumberFormat="1" applyFont="1" applyFill="1" applyBorder="1"/>
    <xf numFmtId="49" fontId="2" fillId="0" borderId="0" xfId="2" quotePrefix="1" applyNumberFormat="1" applyFont="1" applyFill="1" applyBorder="1" applyAlignment="1">
      <alignment horizontal="center"/>
    </xf>
    <xf numFmtId="49" fontId="2" fillId="0" borderId="0" xfId="2" quotePrefix="1" applyNumberFormat="1" applyFont="1" applyFill="1" applyAlignment="1">
      <alignment horizontal="right"/>
    </xf>
    <xf numFmtId="49" fontId="2" fillId="0" borderId="0" xfId="2" applyNumberFormat="1" applyFont="1" applyFill="1" applyAlignment="1">
      <alignment horizontal="left"/>
    </xf>
    <xf numFmtId="49" fontId="2" fillId="0" borderId="0" xfId="2" applyNumberFormat="1" applyFont="1" applyAlignment="1">
      <alignment horizontal="left"/>
    </xf>
    <xf numFmtId="49" fontId="2" fillId="0" borderId="0" xfId="3" applyNumberFormat="1" applyFont="1" applyFill="1" applyBorder="1" applyAlignment="1">
      <alignment horizontal="right"/>
    </xf>
    <xf numFmtId="49" fontId="2" fillId="0" borderId="0" xfId="3" applyNumberFormat="1" applyFont="1" applyFill="1" applyBorder="1" applyAlignment="1">
      <alignment horizontal="centerContinuous"/>
    </xf>
    <xf numFmtId="49" fontId="2" fillId="0" borderId="23" xfId="3" applyNumberFormat="1" applyFont="1" applyFill="1" applyBorder="1" applyAlignment="1"/>
    <xf numFmtId="49" fontId="2" fillId="0" borderId="3" xfId="3" applyNumberFormat="1" applyFont="1" applyFill="1" applyBorder="1" applyAlignment="1"/>
    <xf numFmtId="49" fontId="2" fillId="0" borderId="24" xfId="3" applyNumberFormat="1" applyFont="1" applyFill="1" applyBorder="1" applyAlignment="1"/>
    <xf numFmtId="49" fontId="2" fillId="0" borderId="25" xfId="2" applyNumberFormat="1" applyFont="1" applyFill="1" applyBorder="1" applyAlignment="1">
      <alignment horizontal="center" vertical="top" wrapText="1"/>
    </xf>
    <xf numFmtId="49" fontId="2" fillId="0" borderId="26" xfId="2" applyNumberFormat="1" applyFont="1" applyFill="1" applyBorder="1" applyAlignment="1">
      <alignment horizontal="center" vertical="top" wrapText="1"/>
    </xf>
    <xf numFmtId="49" fontId="2" fillId="0" borderId="8" xfId="3" applyNumberFormat="1" applyFont="1" applyFill="1" applyBorder="1" applyAlignment="1"/>
    <xf numFmtId="49" fontId="2" fillId="0" borderId="18" xfId="3" applyNumberFormat="1" applyFont="1" applyFill="1" applyBorder="1" applyAlignment="1"/>
    <xf numFmtId="49" fontId="2" fillId="0" borderId="0" xfId="3" applyNumberFormat="1" applyFont="1" applyFill="1" applyBorder="1" applyAlignment="1"/>
    <xf numFmtId="49" fontId="2" fillId="0" borderId="7" xfId="3" applyNumberFormat="1" applyFont="1" applyFill="1" applyBorder="1" applyAlignment="1"/>
    <xf numFmtId="49" fontId="2" fillId="0" borderId="9" xfId="3" quotePrefix="1" applyNumberFormat="1" applyFont="1" applyFill="1" applyBorder="1" applyAlignment="1">
      <alignment horizontal="center"/>
    </xf>
    <xf numFmtId="49" fontId="2" fillId="0" borderId="8" xfId="3" applyNumberFormat="1" applyFont="1" applyFill="1" applyBorder="1" applyAlignment="1">
      <alignment horizontal="center"/>
    </xf>
    <xf numFmtId="49" fontId="2" fillId="0" borderId="6" xfId="3" applyNumberFormat="1" applyFont="1" applyFill="1" applyBorder="1" applyAlignment="1">
      <alignment horizontal="center"/>
    </xf>
    <xf numFmtId="49" fontId="2" fillId="0" borderId="7" xfId="3" applyNumberFormat="1" applyFont="1" applyFill="1" applyBorder="1" applyAlignment="1">
      <alignment horizontal="center"/>
    </xf>
    <xf numFmtId="49" fontId="2" fillId="0" borderId="31" xfId="3" applyNumberFormat="1" applyFont="1" applyFill="1" applyBorder="1" applyAlignment="1"/>
    <xf numFmtId="49" fontId="2" fillId="0" borderId="11" xfId="3" applyNumberFormat="1" applyFont="1" applyFill="1" applyBorder="1" applyAlignment="1">
      <alignment horizontal="center"/>
    </xf>
    <xf numFmtId="49" fontId="2" fillId="0" borderId="9" xfId="3" applyNumberFormat="1" applyFont="1" applyFill="1" applyBorder="1" applyAlignment="1">
      <alignment horizontal="center"/>
    </xf>
    <xf numFmtId="49" fontId="2" fillId="0" borderId="10" xfId="3" applyNumberFormat="1" applyFont="1" applyFill="1" applyBorder="1" applyAlignment="1"/>
    <xf numFmtId="49" fontId="2" fillId="0" borderId="10" xfId="3" applyNumberFormat="1" applyFont="1" applyFill="1" applyBorder="1" applyAlignment="1">
      <alignment horizontal="right"/>
    </xf>
    <xf numFmtId="49" fontId="2" fillId="0" borderId="10" xfId="3" quotePrefix="1" applyNumberFormat="1" applyFont="1" applyFill="1" applyBorder="1" applyAlignment="1">
      <alignment horizontal="left"/>
    </xf>
    <xf numFmtId="49" fontId="2" fillId="0" borderId="20" xfId="3" applyNumberFormat="1" applyFont="1" applyFill="1" applyBorder="1" applyAlignment="1">
      <alignment wrapText="1"/>
    </xf>
    <xf numFmtId="49" fontId="2" fillId="0" borderId="12" xfId="3" applyNumberFormat="1" applyFont="1" applyFill="1" applyBorder="1" applyAlignment="1">
      <alignment wrapText="1"/>
    </xf>
    <xf numFmtId="49" fontId="2" fillId="0" borderId="12" xfId="3" applyNumberFormat="1" applyFont="1" applyFill="1" applyBorder="1" applyAlignment="1"/>
    <xf numFmtId="49" fontId="2" fillId="0" borderId="12" xfId="3" applyNumberFormat="1" applyFont="1" applyFill="1" applyBorder="1" applyAlignment="1">
      <alignment horizontal="right"/>
    </xf>
    <xf numFmtId="49" fontId="2" fillId="0" borderId="12" xfId="3" quotePrefix="1" applyNumberFormat="1" applyFont="1" applyFill="1" applyBorder="1" applyAlignment="1"/>
    <xf numFmtId="49" fontId="2" fillId="0" borderId="13" xfId="3" applyNumberFormat="1" applyFont="1" applyFill="1" applyBorder="1" applyAlignment="1">
      <alignment horizontal="center"/>
    </xf>
    <xf numFmtId="49" fontId="2" fillId="0" borderId="20" xfId="3" applyNumberFormat="1" applyFont="1" applyFill="1" applyBorder="1" applyAlignment="1"/>
    <xf numFmtId="49" fontId="2" fillId="0" borderId="12" xfId="3" quotePrefix="1" applyNumberFormat="1" applyFont="1" applyFill="1" applyBorder="1" applyAlignment="1">
      <alignment horizontal="left"/>
    </xf>
    <xf numFmtId="49" fontId="2" fillId="0" borderId="0" xfId="3" quotePrefix="1" applyNumberFormat="1" applyFont="1" applyFill="1" applyBorder="1" applyAlignment="1">
      <alignment horizontal="left"/>
    </xf>
    <xf numFmtId="49" fontId="2" fillId="0" borderId="19" xfId="3" applyNumberFormat="1" applyFont="1" applyFill="1" applyBorder="1" applyAlignment="1"/>
    <xf numFmtId="49" fontId="2" fillId="0" borderId="41" xfId="3" applyNumberFormat="1" applyFont="1" applyFill="1" applyBorder="1" applyAlignment="1">
      <alignment horizontal="center"/>
    </xf>
    <xf numFmtId="0" fontId="3" fillId="0" borderId="10" xfId="3" applyFont="1" applyFill="1" applyBorder="1"/>
    <xf numFmtId="49" fontId="2" fillId="0" borderId="24" xfId="3" applyNumberFormat="1" applyFont="1" applyFill="1" applyBorder="1" applyAlignment="1">
      <alignment horizontal="center"/>
    </xf>
    <xf numFmtId="49" fontId="3" fillId="0" borderId="31" xfId="3" applyNumberFormat="1" applyFont="1" applyFill="1" applyBorder="1" applyAlignment="1"/>
    <xf numFmtId="49" fontId="3" fillId="0" borderId="17" xfId="3" applyNumberFormat="1" applyFont="1" applyFill="1" applyBorder="1" applyAlignment="1"/>
    <xf numFmtId="49" fontId="2" fillId="0" borderId="0" xfId="3" applyNumberFormat="1" applyFont="1" applyFill="1" applyAlignment="1">
      <alignment horizontal="center"/>
    </xf>
    <xf numFmtId="49" fontId="2" fillId="0" borderId="0" xfId="3" applyNumberFormat="1" applyFont="1" applyFill="1" applyAlignment="1">
      <alignment horizontal="left"/>
    </xf>
    <xf numFmtId="49" fontId="2" fillId="0" borderId="15" xfId="3" applyNumberFormat="1" applyFont="1" applyFill="1" applyBorder="1" applyAlignment="1">
      <alignment horizontal="center"/>
    </xf>
    <xf numFmtId="49" fontId="2" fillId="0" borderId="3" xfId="3" applyNumberFormat="1" applyFont="1" applyFill="1" applyBorder="1" applyAlignment="1">
      <alignment horizontal="left"/>
    </xf>
    <xf numFmtId="49" fontId="3" fillId="0" borderId="18" xfId="3" applyNumberFormat="1" applyFont="1" applyFill="1" applyBorder="1" applyAlignment="1"/>
    <xf numFmtId="49" fontId="3" fillId="0" borderId="0" xfId="3" quotePrefix="1" applyNumberFormat="1" applyFont="1" applyFill="1" applyBorder="1" applyAlignment="1">
      <alignment horizontal="left"/>
    </xf>
    <xf numFmtId="49" fontId="2" fillId="0" borderId="7" xfId="3" quotePrefix="1" applyNumberFormat="1" applyFont="1" applyFill="1" applyBorder="1" applyAlignment="1">
      <alignment horizontal="center"/>
    </xf>
    <xf numFmtId="49" fontId="3" fillId="0" borderId="12" xfId="3" applyNumberFormat="1" applyFont="1" applyFill="1" applyBorder="1" applyAlignment="1"/>
    <xf numFmtId="49" fontId="3" fillId="0" borderId="10" xfId="3" applyNumberFormat="1" applyFont="1" applyFill="1" applyBorder="1" applyAlignment="1">
      <alignment horizontal="left"/>
    </xf>
    <xf numFmtId="49" fontId="3" fillId="0" borderId="12" xfId="3" applyNumberFormat="1" applyFont="1" applyFill="1" applyBorder="1" applyAlignment="1">
      <alignment horizontal="left"/>
    </xf>
    <xf numFmtId="49" fontId="3" fillId="0" borderId="17" xfId="3" quotePrefix="1" applyNumberFormat="1" applyFont="1" applyFill="1" applyBorder="1" applyAlignment="1">
      <alignment horizontal="left"/>
    </xf>
    <xf numFmtId="49" fontId="8" fillId="0" borderId="0" xfId="3" applyNumberFormat="1" applyFont="1" applyFill="1" applyAlignment="1"/>
    <xf numFmtId="49" fontId="2" fillId="0" borderId="0" xfId="3" applyNumberFormat="1" applyFont="1" applyFill="1" applyAlignment="1">
      <alignment horizontal="right"/>
    </xf>
    <xf numFmtId="164" fontId="2" fillId="0" borderId="0" xfId="4" applyFont="1"/>
    <xf numFmtId="164" fontId="3" fillId="0" borderId="0" xfId="4" applyFont="1" applyFill="1" applyAlignment="1">
      <alignment horizontal="left"/>
    </xf>
    <xf numFmtId="164" fontId="21" fillId="0" borderId="0" xfId="4" applyFont="1" applyFill="1" applyAlignment="1">
      <alignment horizontal="center"/>
    </xf>
    <xf numFmtId="164" fontId="2" fillId="0" borderId="23" xfId="4" applyFont="1" applyFill="1" applyBorder="1"/>
    <xf numFmtId="164" fontId="2" fillId="0" borderId="3" xfId="4" applyFont="1" applyFill="1" applyBorder="1"/>
    <xf numFmtId="164" fontId="14" fillId="0" borderId="25" xfId="4" applyFont="1" applyFill="1" applyBorder="1" applyAlignment="1">
      <alignment horizontal="center"/>
    </xf>
    <xf numFmtId="164" fontId="14" fillId="0" borderId="26" xfId="4" applyFont="1" applyFill="1" applyBorder="1" applyAlignment="1">
      <alignment horizontal="center"/>
    </xf>
    <xf numFmtId="164" fontId="2" fillId="0" borderId="27" xfId="4" applyFont="1" applyFill="1" applyBorder="1" applyAlignment="1">
      <alignment horizontal="center"/>
    </xf>
    <xf numFmtId="164" fontId="2" fillId="0" borderId="28" xfId="4" quotePrefix="1" applyFont="1" applyFill="1" applyBorder="1" applyAlignment="1">
      <alignment horizontal="center"/>
    </xf>
    <xf numFmtId="49" fontId="2" fillId="2" borderId="32" xfId="4" applyNumberFormat="1" applyFont="1" applyFill="1" applyBorder="1" applyAlignment="1">
      <alignment horizontal="center"/>
    </xf>
    <xf numFmtId="49" fontId="2" fillId="2" borderId="35" xfId="4" applyNumberFormat="1" applyFont="1" applyFill="1" applyBorder="1" applyAlignment="1">
      <alignment horizontal="center"/>
    </xf>
    <xf numFmtId="164" fontId="2" fillId="2" borderId="20" xfId="4" applyFont="1" applyFill="1" applyBorder="1" applyAlignment="1">
      <alignment horizontal="left"/>
    </xf>
    <xf numFmtId="164" fontId="3" fillId="2" borderId="17" xfId="4" applyFont="1" applyFill="1" applyBorder="1" applyAlignment="1">
      <alignment horizontal="left"/>
    </xf>
    <xf numFmtId="49" fontId="2" fillId="0" borderId="0" xfId="4" quotePrefix="1" applyNumberFormat="1" applyFont="1" applyFill="1" applyAlignment="1">
      <alignment horizontal="center"/>
    </xf>
    <xf numFmtId="165" fontId="2" fillId="0" borderId="0" xfId="4" applyNumberFormat="1" applyFont="1" applyFill="1" applyBorder="1"/>
    <xf numFmtId="164" fontId="2" fillId="0" borderId="27" xfId="4" applyFont="1" applyBorder="1" applyAlignment="1">
      <alignment horizontal="center"/>
    </xf>
    <xf numFmtId="164" fontId="2" fillId="0" borderId="28" xfId="4" quotePrefix="1" applyFont="1" applyBorder="1" applyAlignment="1">
      <alignment horizontal="center"/>
    </xf>
    <xf numFmtId="164" fontId="2" fillId="0" borderId="31" xfId="4" applyFont="1" applyBorder="1" applyAlignment="1">
      <alignment horizontal="left"/>
    </xf>
    <xf numFmtId="49" fontId="2" fillId="0" borderId="32" xfId="4" applyNumberFormat="1" applyFont="1" applyBorder="1" applyAlignment="1">
      <alignment horizontal="center"/>
    </xf>
    <xf numFmtId="164" fontId="2" fillId="0" borderId="20" xfId="4" applyFont="1" applyBorder="1" applyAlignment="1">
      <alignment horizontal="left"/>
    </xf>
    <xf numFmtId="49" fontId="2" fillId="0" borderId="35" xfId="4" applyNumberFormat="1" applyFont="1" applyBorder="1" applyAlignment="1">
      <alignment horizontal="center"/>
    </xf>
    <xf numFmtId="164" fontId="14" fillId="0" borderId="20" xfId="4" applyFont="1" applyFill="1" applyBorder="1" applyAlignment="1">
      <alignment horizontal="left"/>
    </xf>
    <xf numFmtId="49" fontId="14" fillId="0" borderId="35" xfId="4" applyNumberFormat="1" applyFont="1" applyFill="1" applyBorder="1" applyAlignment="1">
      <alignment horizontal="center"/>
    </xf>
    <xf numFmtId="164" fontId="3" fillId="0" borderId="17" xfId="4" applyFont="1" applyBorder="1" applyAlignment="1">
      <alignment horizontal="left"/>
    </xf>
    <xf numFmtId="164" fontId="2" fillId="0" borderId="23" xfId="4" applyFont="1" applyBorder="1"/>
    <xf numFmtId="164" fontId="2" fillId="0" borderId="3" xfId="4" applyFont="1" applyBorder="1"/>
    <xf numFmtId="164" fontId="14" fillId="0" borderId="25" xfId="4" applyFont="1" applyBorder="1" applyAlignment="1">
      <alignment horizontal="center"/>
    </xf>
    <xf numFmtId="164" fontId="14" fillId="0" borderId="26" xfId="4" applyFont="1" applyBorder="1" applyAlignment="1">
      <alignment horizontal="center"/>
    </xf>
    <xf numFmtId="49" fontId="2" fillId="0" borderId="11" xfId="4" applyNumberFormat="1" applyFont="1" applyBorder="1" applyAlignment="1">
      <alignment horizontal="center"/>
    </xf>
    <xf numFmtId="164" fontId="2" fillId="0" borderId="20" xfId="4" applyFont="1" applyFill="1" applyBorder="1" applyAlignment="1">
      <alignment horizontal="left"/>
    </xf>
    <xf numFmtId="49" fontId="2" fillId="0" borderId="13" xfId="4" applyNumberFormat="1" applyFont="1" applyFill="1" applyBorder="1" applyAlignment="1">
      <alignment horizontal="center"/>
    </xf>
    <xf numFmtId="49" fontId="2" fillId="0" borderId="13" xfId="4" applyNumberFormat="1" applyFont="1" applyBorder="1" applyAlignment="1">
      <alignment horizontal="center"/>
    </xf>
    <xf numFmtId="49" fontId="2" fillId="0" borderId="0" xfId="4" applyNumberFormat="1" applyFont="1"/>
    <xf numFmtId="164" fontId="2" fillId="0" borderId="0" xfId="4" applyFont="1" applyFill="1"/>
    <xf numFmtId="164" fontId="3" fillId="0" borderId="6" xfId="5" applyFont="1" applyFill="1" applyBorder="1" applyAlignment="1">
      <alignment horizontal="center" vertical="center" wrapText="1"/>
    </xf>
    <xf numFmtId="164" fontId="3" fillId="0" borderId="0" xfId="5" applyFont="1" applyFill="1"/>
    <xf numFmtId="164" fontId="2" fillId="0" borderId="19" xfId="5" applyFont="1" applyFill="1" applyBorder="1"/>
    <xf numFmtId="164" fontId="2" fillId="0" borderId="1" xfId="5" applyFont="1" applyFill="1" applyBorder="1"/>
    <xf numFmtId="164" fontId="2" fillId="0" borderId="41" xfId="5" quotePrefix="1" applyFont="1" applyFill="1" applyBorder="1" applyAlignment="1">
      <alignment horizontal="center"/>
    </xf>
    <xf numFmtId="0" fontId="3" fillId="0" borderId="6" xfId="0" quotePrefix="1" applyFont="1" applyFill="1" applyBorder="1" applyAlignment="1">
      <alignment horizontal="center" vertical="top"/>
    </xf>
    <xf numFmtId="0" fontId="2" fillId="0" borderId="0" xfId="0" applyFont="1" applyFill="1" applyBorder="1" applyAlignment="1">
      <alignment horizontal="left"/>
    </xf>
    <xf numFmtId="49" fontId="2" fillId="0" borderId="0" xfId="0" applyNumberFormat="1" applyFont="1" applyFill="1" applyBorder="1"/>
    <xf numFmtId="49" fontId="3" fillId="0" borderId="0" xfId="0" applyNumberFormat="1" applyFont="1" applyFill="1" applyAlignment="1">
      <alignment horizontal="left"/>
    </xf>
    <xf numFmtId="49" fontId="2" fillId="0" borderId="0" xfId="0" applyNumberFormat="1" applyFont="1" applyFill="1" applyAlignment="1">
      <alignment horizontal="centerContinuous"/>
    </xf>
    <xf numFmtId="49" fontId="2" fillId="0" borderId="0" xfId="0" applyNumberFormat="1" applyFont="1" applyFill="1" applyBorder="1" applyAlignment="1">
      <alignment horizontal="right"/>
    </xf>
    <xf numFmtId="49" fontId="3" fillId="0" borderId="0" xfId="0" applyNumberFormat="1" applyFont="1" applyAlignment="1">
      <alignment horizontal="centerContinuous"/>
    </xf>
    <xf numFmtId="49" fontId="2" fillId="0" borderId="0" xfId="0" applyNumberFormat="1" applyFont="1" applyAlignment="1">
      <alignment horizontal="centerContinuous"/>
    </xf>
    <xf numFmtId="49" fontId="3" fillId="0" borderId="0" xfId="0" applyNumberFormat="1" applyFont="1" applyBorder="1" applyAlignment="1">
      <alignment horizontal="center"/>
    </xf>
    <xf numFmtId="49" fontId="2" fillId="0" borderId="0" xfId="0" applyNumberFormat="1" applyFont="1" applyBorder="1" applyAlignment="1">
      <alignment horizontal="centerContinuous"/>
    </xf>
    <xf numFmtId="49" fontId="2" fillId="0" borderId="23" xfId="0" applyNumberFormat="1" applyFont="1" applyBorder="1"/>
    <xf numFmtId="49" fontId="2" fillId="0" borderId="3" xfId="0" applyNumberFormat="1" applyFont="1" applyBorder="1"/>
    <xf numFmtId="49" fontId="3" fillId="0" borderId="2" xfId="0" applyNumberFormat="1" applyFont="1" applyFill="1" applyBorder="1" applyAlignment="1">
      <alignment horizontal="center" vertical="top" wrapText="1"/>
    </xf>
    <xf numFmtId="49" fontId="2" fillId="0" borderId="0" xfId="0" applyNumberFormat="1" applyFont="1" applyBorder="1"/>
    <xf numFmtId="49" fontId="2" fillId="0" borderId="18" xfId="0" applyNumberFormat="1" applyFont="1" applyBorder="1"/>
    <xf numFmtId="49" fontId="3" fillId="0" borderId="47" xfId="0" quotePrefix="1" applyNumberFormat="1" applyFont="1" applyFill="1" applyBorder="1" applyAlignment="1">
      <alignment horizontal="center"/>
    </xf>
    <xf numFmtId="49" fontId="3" fillId="0" borderId="47" xfId="0" applyNumberFormat="1" applyFont="1" applyFill="1" applyBorder="1" applyAlignment="1">
      <alignment horizontal="center"/>
    </xf>
    <xf numFmtId="49" fontId="3" fillId="0" borderId="8" xfId="0" quotePrefix="1" applyNumberFormat="1" applyFont="1" applyFill="1" applyBorder="1" applyAlignment="1">
      <alignment horizontal="center"/>
    </xf>
    <xf numFmtId="49" fontId="16" fillId="0" borderId="18" xfId="0" applyNumberFormat="1" applyFont="1" applyBorder="1"/>
    <xf numFmtId="49" fontId="2" fillId="0" borderId="11" xfId="0" applyNumberFormat="1" applyFont="1" applyBorder="1" applyAlignment="1">
      <alignment horizontal="center"/>
    </xf>
    <xf numFmtId="49" fontId="2" fillId="0" borderId="0" xfId="0" applyNumberFormat="1" applyFont="1" applyBorder="1" applyAlignment="1">
      <alignment horizontal="center"/>
    </xf>
    <xf numFmtId="49" fontId="2" fillId="0" borderId="13" xfId="0" applyNumberFormat="1" applyFont="1" applyBorder="1" applyAlignment="1">
      <alignment horizontal="center"/>
    </xf>
    <xf numFmtId="49" fontId="2" fillId="0" borderId="15" xfId="0" applyNumberFormat="1" applyFont="1" applyBorder="1" applyAlignment="1">
      <alignment horizontal="center"/>
    </xf>
    <xf numFmtId="49" fontId="2" fillId="0" borderId="0" xfId="0" applyNumberFormat="1" applyFont="1" applyAlignment="1">
      <alignment horizontal="center"/>
    </xf>
    <xf numFmtId="49" fontId="16" fillId="0" borderId="23" xfId="0" applyNumberFormat="1" applyFont="1" applyFill="1" applyBorder="1" applyAlignment="1"/>
    <xf numFmtId="49" fontId="3" fillId="0" borderId="3" xfId="0" applyNumberFormat="1" applyFont="1" applyFill="1" applyBorder="1" applyAlignment="1"/>
    <xf numFmtId="49" fontId="2" fillId="0" borderId="11" xfId="0" applyNumberFormat="1" applyFont="1" applyFill="1" applyBorder="1" applyAlignment="1">
      <alignment horizontal="center"/>
    </xf>
    <xf numFmtId="49" fontId="2" fillId="0" borderId="13" xfId="0" applyNumberFormat="1" applyFont="1" applyFill="1" applyBorder="1" applyAlignment="1">
      <alignment horizontal="center"/>
    </xf>
    <xf numFmtId="49" fontId="2" fillId="0" borderId="24" xfId="0" applyNumberFormat="1" applyFont="1" applyBorder="1"/>
    <xf numFmtId="49" fontId="2" fillId="0" borderId="7" xfId="0" applyNumberFormat="1" applyFont="1" applyBorder="1"/>
    <xf numFmtId="49" fontId="2" fillId="0" borderId="17" xfId="0" applyNumberFormat="1" applyFont="1" applyBorder="1"/>
    <xf numFmtId="49" fontId="2" fillId="0" borderId="15" xfId="0" applyNumberFormat="1" applyFont="1" applyBorder="1"/>
    <xf numFmtId="49" fontId="2" fillId="0" borderId="9" xfId="0" applyNumberFormat="1" applyFont="1" applyBorder="1"/>
    <xf numFmtId="0" fontId="2" fillId="0" borderId="98" xfId="0" applyFont="1" applyBorder="1"/>
    <xf numFmtId="0" fontId="2" fillId="0" borderId="97" xfId="0" applyFont="1" applyBorder="1"/>
    <xf numFmtId="0" fontId="2" fillId="0" borderId="103" xfId="0" applyFont="1" applyBorder="1"/>
    <xf numFmtId="0" fontId="2" fillId="0" borderId="98" xfId="0" applyFont="1" applyBorder="1" applyAlignment="1">
      <alignment vertical="center" wrapText="1"/>
    </xf>
    <xf numFmtId="0" fontId="2" fillId="0" borderId="98" xfId="0" applyFont="1" applyFill="1" applyBorder="1" applyAlignment="1">
      <alignment vertical="center" wrapText="1"/>
    </xf>
    <xf numFmtId="0" fontId="2" fillId="0" borderId="98" xfId="0" applyFont="1" applyFill="1" applyBorder="1" applyAlignment="1">
      <alignment horizontal="center" vertical="center" wrapText="1"/>
    </xf>
    <xf numFmtId="0" fontId="2" fillId="0" borderId="6" xfId="0" applyFont="1" applyBorder="1" applyAlignment="1">
      <alignment horizontal="center" vertical="top"/>
    </xf>
    <xf numFmtId="0" fontId="2" fillId="0" borderId="98" xfId="0" applyFont="1" applyFill="1" applyBorder="1" applyAlignment="1">
      <alignment horizontal="center" vertical="top" wrapText="1"/>
    </xf>
    <xf numFmtId="0" fontId="16" fillId="0" borderId="104" xfId="0" applyFont="1" applyBorder="1"/>
    <xf numFmtId="0" fontId="2" fillId="0" borderId="103" xfId="0" quotePrefix="1" applyFont="1" applyBorder="1" applyAlignment="1">
      <alignment horizontal="center"/>
    </xf>
    <xf numFmtId="0" fontId="16" fillId="0" borderId="18" xfId="0" applyFont="1" applyBorder="1"/>
    <xf numFmtId="0" fontId="3" fillId="0" borderId="31" xfId="0" applyFont="1" applyBorder="1"/>
    <xf numFmtId="0" fontId="3" fillId="0" borderId="17" xfId="0" applyFont="1" applyBorder="1"/>
    <xf numFmtId="0" fontId="2" fillId="0" borderId="96" xfId="0" applyFont="1" applyBorder="1"/>
    <xf numFmtId="0" fontId="2" fillId="0" borderId="106" xfId="0" applyFont="1" applyBorder="1"/>
    <xf numFmtId="0" fontId="2" fillId="0" borderId="96" xfId="0" applyFont="1" applyBorder="1" applyAlignment="1">
      <alignment horizontal="center"/>
    </xf>
    <xf numFmtId="0" fontId="2" fillId="0" borderId="106" xfId="0" applyFont="1" applyFill="1" applyBorder="1"/>
    <xf numFmtId="0" fontId="2" fillId="0" borderId="96" xfId="0" applyFont="1" applyFill="1" applyBorder="1"/>
    <xf numFmtId="0" fontId="3" fillId="0" borderId="17" xfId="0" quotePrefix="1" applyFont="1" applyBorder="1" applyAlignment="1">
      <alignment horizontal="left"/>
    </xf>
    <xf numFmtId="0" fontId="3" fillId="0" borderId="17" xfId="0" quotePrefix="1" applyFont="1" applyFill="1" applyBorder="1" applyAlignment="1">
      <alignment horizontal="left"/>
    </xf>
    <xf numFmtId="0" fontId="3" fillId="0" borderId="20" xfId="0" applyFont="1" applyBorder="1"/>
    <xf numFmtId="0" fontId="2" fillId="0" borderId="101" xfId="0" applyFont="1" applyBorder="1" applyAlignment="1">
      <alignment horizontal="center"/>
    </xf>
    <xf numFmtId="0" fontId="2" fillId="0" borderId="0" xfId="0" applyFont="1" applyBorder="1" applyAlignment="1">
      <alignment horizontal="center"/>
    </xf>
    <xf numFmtId="0" fontId="3" fillId="0" borderId="31" xfId="0" quotePrefix="1" applyFont="1" applyFill="1" applyBorder="1" applyAlignment="1">
      <alignment horizontal="left"/>
    </xf>
    <xf numFmtId="0" fontId="3" fillId="0" borderId="100" xfId="0" applyFont="1" applyFill="1" applyBorder="1"/>
    <xf numFmtId="0" fontId="3" fillId="0" borderId="99" xfId="0" applyFont="1" applyFill="1" applyBorder="1"/>
    <xf numFmtId="0" fontId="2" fillId="0" borderId="41" xfId="0" applyFont="1" applyBorder="1" applyAlignment="1">
      <alignment horizontal="center"/>
    </xf>
    <xf numFmtId="0" fontId="3" fillId="0" borderId="4" xfId="0" quotePrefix="1" applyFont="1" applyBorder="1" applyAlignment="1">
      <alignment horizontal="left"/>
    </xf>
    <xf numFmtId="0" fontId="3" fillId="0" borderId="106" xfId="0" quotePrefix="1" applyFont="1" applyBorder="1" applyAlignment="1">
      <alignment horizontal="left"/>
    </xf>
    <xf numFmtId="0" fontId="2" fillId="0" borderId="98" xfId="0" applyFont="1" applyBorder="1" applyAlignment="1">
      <alignment horizontal="center" vertical="center" wrapText="1"/>
    </xf>
    <xf numFmtId="0" fontId="2" fillId="0" borderId="104" xfId="0" quotePrefix="1" applyFont="1" applyBorder="1" applyAlignment="1">
      <alignment horizontal="center" vertical="center"/>
    </xf>
    <xf numFmtId="0" fontId="2" fillId="0" borderId="103" xfId="0" quotePrefix="1" applyFont="1" applyBorder="1" applyAlignment="1">
      <alignment horizontal="center" vertical="center"/>
    </xf>
    <xf numFmtId="0" fontId="2" fillId="0" borderId="104" xfId="0" applyFont="1" applyFill="1" applyBorder="1" applyAlignment="1">
      <alignment horizontal="center" vertical="center" wrapText="1"/>
    </xf>
    <xf numFmtId="0" fontId="2" fillId="0" borderId="103" xfId="0" applyFont="1" applyFill="1" applyBorder="1" applyAlignment="1">
      <alignment horizontal="center" vertical="top" wrapText="1"/>
    </xf>
    <xf numFmtId="3" fontId="2" fillId="0" borderId="6" xfId="0" applyNumberFormat="1" applyFont="1" applyBorder="1" applyAlignment="1">
      <alignment horizontal="center" vertical="top" wrapText="1"/>
    </xf>
    <xf numFmtId="0" fontId="3" fillId="0" borderId="14" xfId="0" applyFont="1" applyBorder="1"/>
    <xf numFmtId="0" fontId="2" fillId="0" borderId="0" xfId="0" applyFont="1" applyBorder="1" applyAlignment="1">
      <alignment horizontal="center" vertical="top" wrapText="1"/>
    </xf>
    <xf numFmtId="0" fontId="14" fillId="0" borderId="0" xfId="0" applyFont="1" applyFill="1" applyAlignment="1">
      <alignment horizontal="centerContinuous"/>
    </xf>
    <xf numFmtId="0" fontId="2" fillId="0" borderId="51" xfId="0" applyFont="1" applyFill="1" applyBorder="1" applyAlignment="1">
      <alignment horizontal="centerContinuous"/>
    </xf>
    <xf numFmtId="0" fontId="2" fillId="0" borderId="51" xfId="0" applyFont="1" applyFill="1" applyBorder="1" applyAlignment="1">
      <alignment horizontal="center"/>
    </xf>
    <xf numFmtId="0" fontId="2" fillId="0" borderId="50" xfId="0" applyFont="1" applyFill="1" applyBorder="1" applyAlignment="1">
      <alignment horizontal="center"/>
    </xf>
    <xf numFmtId="0" fontId="8" fillId="0" borderId="55" xfId="0" applyFont="1" applyFill="1" applyBorder="1" applyAlignment="1">
      <alignment horizontal="center"/>
    </xf>
    <xf numFmtId="0" fontId="14" fillId="0" borderId="48" xfId="0" applyFont="1" applyFill="1" applyBorder="1" applyAlignment="1">
      <alignment horizontal="center"/>
    </xf>
    <xf numFmtId="0" fontId="14" fillId="0" borderId="56" xfId="0" applyFont="1" applyFill="1" applyBorder="1" applyAlignment="1">
      <alignment horizontal="center"/>
    </xf>
    <xf numFmtId="0" fontId="2" fillId="0" borderId="57" xfId="0" applyFont="1" applyFill="1" applyBorder="1" applyAlignment="1">
      <alignment horizontal="center"/>
    </xf>
    <xf numFmtId="0" fontId="14" fillId="0" borderId="7" xfId="0" applyFont="1" applyFill="1" applyBorder="1" applyAlignment="1">
      <alignment horizontal="center" vertical="top" wrapText="1"/>
    </xf>
    <xf numFmtId="0" fontId="14" fillId="0" borderId="58" xfId="0" applyFont="1" applyFill="1" applyBorder="1" applyAlignment="1">
      <alignment horizontal="center" vertical="top" wrapText="1"/>
    </xf>
    <xf numFmtId="0" fontId="14" fillId="0" borderId="30" xfId="0" applyFont="1" applyFill="1" applyBorder="1" applyAlignment="1">
      <alignment horizontal="center" vertical="top" wrapText="1"/>
    </xf>
    <xf numFmtId="0" fontId="14" fillId="0" borderId="0" xfId="0" applyFont="1" applyFill="1" applyBorder="1" applyAlignment="1">
      <alignment horizontal="center" vertical="top" wrapText="1"/>
    </xf>
    <xf numFmtId="0" fontId="14" fillId="0" borderId="59" xfId="0" applyFont="1" applyFill="1" applyBorder="1" applyAlignment="1">
      <alignment horizontal="center" vertical="top" wrapText="1"/>
    </xf>
    <xf numFmtId="0" fontId="14" fillId="0" borderId="29" xfId="0" applyFont="1" applyFill="1" applyBorder="1" applyAlignment="1">
      <alignment horizontal="center" vertical="top" wrapText="1"/>
    </xf>
    <xf numFmtId="0" fontId="2" fillId="0" borderId="61" xfId="0" quotePrefix="1" applyFont="1" applyFill="1" applyBorder="1" applyAlignment="1">
      <alignment horizontal="centerContinuous"/>
    </xf>
    <xf numFmtId="0" fontId="2" fillId="0" borderId="61" xfId="0" quotePrefix="1" applyFont="1" applyBorder="1" applyAlignment="1">
      <alignment horizontal="center"/>
    </xf>
    <xf numFmtId="0" fontId="2" fillId="0" borderId="60" xfId="0" quotePrefix="1" applyFont="1" applyBorder="1" applyAlignment="1">
      <alignment horizontal="center"/>
    </xf>
    <xf numFmtId="0" fontId="14" fillId="0" borderId="60" xfId="0" quotePrefix="1" applyFont="1" applyFill="1" applyBorder="1" applyAlignment="1">
      <alignment horizontal="center"/>
    </xf>
    <xf numFmtId="0" fontId="2" fillId="0" borderId="27" xfId="0" quotePrefix="1" applyFont="1" applyBorder="1" applyAlignment="1">
      <alignment horizontal="center"/>
    </xf>
    <xf numFmtId="0" fontId="3" fillId="0" borderId="52" xfId="0" applyFont="1" applyBorder="1" applyAlignment="1">
      <alignment wrapText="1"/>
    </xf>
    <xf numFmtId="0" fontId="3" fillId="0" borderId="52" xfId="0" applyFont="1" applyFill="1" applyBorder="1" applyAlignment="1"/>
    <xf numFmtId="49" fontId="3" fillId="0" borderId="54" xfId="0" quotePrefix="1" applyNumberFormat="1" applyFont="1" applyFill="1" applyBorder="1" applyAlignment="1">
      <alignment horizontal="center" wrapText="1"/>
    </xf>
    <xf numFmtId="0" fontId="3" fillId="5" borderId="60" xfId="0" applyFont="1" applyFill="1" applyBorder="1"/>
    <xf numFmtId="49" fontId="3" fillId="5" borderId="61" xfId="0" applyNumberFormat="1" applyFont="1" applyFill="1" applyBorder="1" applyAlignment="1">
      <alignment horizontal="center"/>
    </xf>
    <xf numFmtId="49" fontId="3" fillId="5" borderId="42" xfId="0" applyNumberFormat="1" applyFont="1" applyFill="1" applyBorder="1" applyAlignment="1">
      <alignment horizontal="center"/>
    </xf>
    <xf numFmtId="0" fontId="3" fillId="5" borderId="62" xfId="0" applyFont="1" applyFill="1" applyBorder="1" applyAlignment="1">
      <alignment horizontal="left"/>
    </xf>
    <xf numFmtId="49" fontId="3" fillId="5" borderId="63" xfId="0" applyNumberFormat="1" applyFont="1" applyFill="1" applyBorder="1" applyAlignment="1">
      <alignment horizontal="center"/>
    </xf>
    <xf numFmtId="3" fontId="2" fillId="0" borderId="6" xfId="0" applyNumberFormat="1" applyFont="1" applyFill="1" applyBorder="1" applyAlignment="1">
      <alignment horizontal="center"/>
    </xf>
    <xf numFmtId="3" fontId="2" fillId="0" borderId="7" xfId="0" applyNumberFormat="1" applyFont="1" applyFill="1" applyBorder="1" applyAlignment="1">
      <alignment horizontal="center"/>
    </xf>
    <xf numFmtId="0" fontId="2" fillId="0" borderId="104" xfId="0" applyFont="1" applyFill="1" applyBorder="1"/>
    <xf numFmtId="0" fontId="2" fillId="0" borderId="97" xfId="0" applyFont="1" applyFill="1" applyBorder="1"/>
    <xf numFmtId="0" fontId="2" fillId="0" borderId="103" xfId="0" applyFont="1" applyFill="1" applyBorder="1"/>
    <xf numFmtId="3" fontId="2" fillId="0" borderId="106" xfId="0" quotePrefix="1" applyNumberFormat="1" applyFont="1" applyFill="1" applyBorder="1" applyAlignment="1">
      <alignment horizontal="centerContinuous"/>
    </xf>
    <xf numFmtId="3" fontId="2" fillId="0" borderId="96" xfId="0" applyNumberFormat="1" applyFont="1" applyFill="1" applyBorder="1" applyAlignment="1">
      <alignment horizontal="centerContinuous"/>
    </xf>
    <xf numFmtId="3" fontId="2" fillId="0" borderId="14" xfId="0" applyNumberFormat="1" applyFont="1" applyFill="1" applyBorder="1" applyAlignment="1">
      <alignment horizontal="centerContinuous"/>
    </xf>
    <xf numFmtId="3" fontId="2" fillId="0" borderId="96" xfId="0" quotePrefix="1" applyNumberFormat="1" applyFont="1" applyFill="1" applyBorder="1" applyAlignment="1">
      <alignment horizontal="center"/>
    </xf>
    <xf numFmtId="3" fontId="2" fillId="0" borderId="98" xfId="0" quotePrefix="1" applyNumberFormat="1" applyFont="1" applyFill="1" applyBorder="1" applyAlignment="1">
      <alignment horizontal="center" vertical="center"/>
    </xf>
    <xf numFmtId="3" fontId="2" fillId="0" borderId="103" xfId="0" quotePrefix="1" applyNumberFormat="1" applyFont="1" applyFill="1" applyBorder="1" applyAlignment="1">
      <alignment horizontal="center" vertical="center"/>
    </xf>
    <xf numFmtId="0" fontId="2" fillId="0" borderId="18" xfId="0" applyFont="1" applyFill="1" applyBorder="1" applyAlignment="1">
      <alignment horizontal="centerContinuous"/>
    </xf>
    <xf numFmtId="0" fontId="2" fillId="0" borderId="4" xfId="0" applyFont="1" applyFill="1" applyBorder="1"/>
    <xf numFmtId="0" fontId="2" fillId="0" borderId="17" xfId="0" quotePrefix="1" applyFont="1" applyFill="1" applyBorder="1" applyAlignment="1">
      <alignment horizontal="left"/>
    </xf>
    <xf numFmtId="3" fontId="2" fillId="0" borderId="97" xfId="0" applyNumberFormat="1" applyFont="1" applyFill="1" applyBorder="1"/>
    <xf numFmtId="3" fontId="2" fillId="0" borderId="103" xfId="0" applyNumberFormat="1" applyFont="1" applyFill="1" applyBorder="1"/>
    <xf numFmtId="3" fontId="2" fillId="0" borderId="7" xfId="0" applyNumberFormat="1" applyFont="1" applyFill="1" applyBorder="1" applyAlignment="1">
      <alignment horizontal="center" vertical="center"/>
    </xf>
    <xf numFmtId="3" fontId="3" fillId="0" borderId="15" xfId="0" applyNumberFormat="1" applyFont="1" applyFill="1" applyBorder="1"/>
    <xf numFmtId="3" fontId="3" fillId="0" borderId="9" xfId="0" applyNumberFormat="1" applyFont="1" applyFill="1" applyBorder="1" applyAlignment="1">
      <alignment horizontal="center"/>
    </xf>
    <xf numFmtId="0" fontId="2" fillId="0" borderId="104" xfId="7" applyFont="1" applyBorder="1"/>
    <xf numFmtId="0" fontId="2" fillId="0" borderId="103" xfId="7" applyFont="1" applyBorder="1"/>
    <xf numFmtId="3" fontId="2" fillId="0" borderId="106" xfId="7" quotePrefix="1" applyNumberFormat="1" applyFont="1" applyBorder="1" applyAlignment="1">
      <alignment horizontal="centerContinuous"/>
    </xf>
    <xf numFmtId="3" fontId="2" fillId="0" borderId="96" xfId="7" applyNumberFormat="1" applyFont="1" applyBorder="1" applyAlignment="1">
      <alignment horizontal="centerContinuous"/>
    </xf>
    <xf numFmtId="3" fontId="2" fillId="0" borderId="103" xfId="7" quotePrefix="1" applyNumberFormat="1" applyFont="1" applyBorder="1" applyAlignment="1">
      <alignment horizontal="center"/>
    </xf>
    <xf numFmtId="0" fontId="2" fillId="0" borderId="18" xfId="7" quotePrefix="1" applyFont="1" applyBorder="1" applyAlignment="1">
      <alignment horizontal="centerContinuous"/>
    </xf>
    <xf numFmtId="3" fontId="2" fillId="0" borderId="7" xfId="7" applyNumberFormat="1" applyFont="1" applyBorder="1" applyAlignment="1">
      <alignment horizontal="center"/>
    </xf>
    <xf numFmtId="0" fontId="2" fillId="0" borderId="17" xfId="7" quotePrefix="1" applyFont="1" applyBorder="1" applyAlignment="1">
      <alignment horizontal="centerContinuous"/>
    </xf>
    <xf numFmtId="0" fontId="16" fillId="0" borderId="4" xfId="7" applyFont="1" applyBorder="1"/>
    <xf numFmtId="0" fontId="2" fillId="0" borderId="96" xfId="7" quotePrefix="1" applyFont="1" applyBorder="1" applyAlignment="1">
      <alignment horizontal="center"/>
    </xf>
    <xf numFmtId="0" fontId="2" fillId="0" borderId="96" xfId="7" applyFont="1" applyBorder="1"/>
    <xf numFmtId="0" fontId="3" fillId="0" borderId="4" xfId="7" applyFont="1" applyBorder="1"/>
    <xf numFmtId="0" fontId="3" fillId="0" borderId="96" xfId="7" quotePrefix="1" applyFont="1" applyBorder="1" applyAlignment="1">
      <alignment horizontal="center"/>
    </xf>
    <xf numFmtId="0" fontId="16" fillId="0" borderId="4" xfId="7" quotePrefix="1" applyFont="1" applyBorder="1" applyAlignment="1">
      <alignment horizontal="left"/>
    </xf>
    <xf numFmtId="0" fontId="16" fillId="0" borderId="4" xfId="7" quotePrefix="1" applyFont="1" applyBorder="1" applyAlignment="1">
      <alignment horizontal="left" vertical="center"/>
    </xf>
    <xf numFmtId="0" fontId="3" fillId="0" borderId="17" xfId="7" quotePrefix="1" applyFont="1" applyBorder="1" applyAlignment="1">
      <alignment horizontal="left"/>
    </xf>
    <xf numFmtId="0" fontId="2" fillId="0" borderId="0" xfId="7" applyFont="1" applyAlignment="1">
      <alignment horizontal="centerContinuous"/>
    </xf>
    <xf numFmtId="0" fontId="2" fillId="0" borderId="0" xfId="7" applyFont="1" applyAlignment="1">
      <alignment horizontal="right"/>
    </xf>
    <xf numFmtId="0" fontId="2" fillId="0" borderId="0" xfId="7" quotePrefix="1" applyFont="1" applyAlignment="1">
      <alignment horizontal="right"/>
    </xf>
    <xf numFmtId="0" fontId="3" fillId="0" borderId="9" xfId="0" applyFont="1" applyFill="1" applyBorder="1" applyAlignment="1">
      <alignment horizontal="center"/>
    </xf>
    <xf numFmtId="0" fontId="2" fillId="0" borderId="103" xfId="0" applyFont="1" applyFill="1" applyBorder="1" applyAlignment="1">
      <alignment horizontal="center"/>
    </xf>
    <xf numFmtId="0" fontId="2" fillId="0" borderId="17" xfId="0" applyFont="1" applyBorder="1"/>
    <xf numFmtId="0" fontId="2" fillId="0" borderId="31" xfId="0" quotePrefix="1" applyFont="1" applyFill="1" applyBorder="1" applyAlignment="1">
      <alignment horizontal="left"/>
    </xf>
    <xf numFmtId="0" fontId="3" fillId="0" borderId="18" xfId="0" applyFont="1" applyFill="1" applyBorder="1" applyAlignment="1">
      <alignment horizontal="left"/>
    </xf>
    <xf numFmtId="0" fontId="2" fillId="0" borderId="31" xfId="0" applyFont="1" applyFill="1" applyBorder="1" applyAlignment="1">
      <alignment horizontal="left"/>
    </xf>
    <xf numFmtId="0" fontId="2" fillId="0" borderId="20" xfId="0" quotePrefix="1" applyFont="1" applyFill="1" applyBorder="1" applyAlignment="1">
      <alignment horizontal="left"/>
    </xf>
    <xf numFmtId="0" fontId="2" fillId="0" borderId="101" xfId="0" applyFont="1" applyFill="1" applyBorder="1" applyAlignment="1">
      <alignment horizontal="center"/>
    </xf>
    <xf numFmtId="0" fontId="3" fillId="0" borderId="20" xfId="0" applyFont="1" applyFill="1" applyBorder="1" applyAlignment="1">
      <alignment horizontal="left"/>
    </xf>
    <xf numFmtId="0" fontId="3" fillId="0" borderId="19" xfId="0" quotePrefix="1" applyFont="1" applyFill="1" applyBorder="1" applyAlignment="1">
      <alignment horizontal="left"/>
    </xf>
    <xf numFmtId="0" fontId="2" fillId="0" borderId="20" xfId="0" quotePrefix="1" applyFont="1" applyBorder="1" applyAlignment="1">
      <alignment horizontal="left"/>
    </xf>
    <xf numFmtId="0" fontId="2" fillId="0" borderId="20" xfId="0" applyFont="1" applyFill="1" applyBorder="1" applyAlignment="1">
      <alignment horizontal="left"/>
    </xf>
    <xf numFmtId="0" fontId="2" fillId="0" borderId="19" xfId="0" quotePrefix="1" applyFont="1" applyFill="1" applyBorder="1" applyAlignment="1">
      <alignment horizontal="left"/>
    </xf>
    <xf numFmtId="0" fontId="14" fillId="0" borderId="0" xfId="0" applyFont="1" applyAlignment="1">
      <alignment horizontal="centerContinuous"/>
    </xf>
    <xf numFmtId="0" fontId="3" fillId="0" borderId="113" xfId="0" quotePrefix="1" applyFont="1" applyFill="1" applyBorder="1" applyAlignment="1">
      <alignment horizontal="left"/>
    </xf>
    <xf numFmtId="0" fontId="2" fillId="0" borderId="104" xfId="6" applyFont="1" applyBorder="1"/>
    <xf numFmtId="0" fontId="2" fillId="0" borderId="97" xfId="6" applyFont="1" applyBorder="1"/>
    <xf numFmtId="0" fontId="3" fillId="0" borderId="97" xfId="6" applyFont="1" applyBorder="1" applyAlignment="1">
      <alignment horizontal="center"/>
    </xf>
    <xf numFmtId="0" fontId="2" fillId="0" borderId="97" xfId="6" applyFont="1" applyBorder="1" applyAlignment="1">
      <alignment horizontal="center"/>
    </xf>
    <xf numFmtId="0" fontId="2" fillId="0" borderId="98" xfId="0" applyFont="1" applyBorder="1" applyAlignment="1">
      <alignment horizontal="center" vertical="center" wrapText="1"/>
    </xf>
    <xf numFmtId="3" fontId="2" fillId="0" borderId="0" xfId="0" applyNumberFormat="1" applyFont="1" applyFill="1" applyBorder="1" applyAlignment="1"/>
    <xf numFmtId="3" fontId="3" fillId="0" borderId="0" xfId="0" quotePrefix="1" applyNumberFormat="1" applyFont="1" applyFill="1" applyBorder="1" applyAlignment="1">
      <alignment horizontal="left"/>
    </xf>
    <xf numFmtId="0" fontId="3" fillId="0" borderId="6" xfId="0" quotePrefix="1" applyFont="1" applyFill="1" applyBorder="1" applyAlignment="1" applyProtection="1">
      <alignment horizontal="center" vertical="justify"/>
      <protection locked="0"/>
    </xf>
    <xf numFmtId="2" fontId="3" fillId="0" borderId="6" xfId="0" quotePrefix="1" applyNumberFormat="1" applyFont="1" applyFill="1" applyBorder="1" applyAlignment="1" applyProtection="1">
      <alignment horizontal="center" vertical="center" wrapText="1"/>
      <protection locked="0"/>
    </xf>
    <xf numFmtId="0" fontId="2" fillId="0" borderId="14" xfId="0" applyFont="1" applyFill="1" applyBorder="1" applyProtection="1">
      <protection locked="0"/>
    </xf>
    <xf numFmtId="2" fontId="3" fillId="0" borderId="98" xfId="0" applyNumberFormat="1" applyFont="1" applyFill="1" applyBorder="1" applyAlignment="1" applyProtection="1">
      <alignment horizontal="center" vertical="center" wrapText="1"/>
      <protection locked="0"/>
    </xf>
    <xf numFmtId="0" fontId="3" fillId="0" borderId="98" xfId="0" applyFont="1" applyFill="1" applyBorder="1" applyAlignment="1" applyProtection="1">
      <alignment horizontal="center" vertical="center" wrapText="1"/>
      <protection locked="0"/>
    </xf>
    <xf numFmtId="0" fontId="6" fillId="0" borderId="4" xfId="0" applyFont="1" applyBorder="1"/>
    <xf numFmtId="0" fontId="3" fillId="0" borderId="4" xfId="8" applyFont="1" applyFill="1" applyBorder="1" applyAlignment="1" applyProtection="1">
      <alignment horizontal="left" wrapText="1"/>
      <protection locked="0"/>
    </xf>
    <xf numFmtId="0" fontId="6" fillId="0" borderId="96" xfId="0" quotePrefix="1" applyFont="1" applyBorder="1"/>
    <xf numFmtId="0" fontId="3" fillId="0" borderId="96" xfId="8" quotePrefix="1" applyFont="1" applyFill="1" applyBorder="1" applyAlignment="1" applyProtection="1">
      <alignment horizontal="left" wrapText="1"/>
      <protection locked="0"/>
    </xf>
    <xf numFmtId="0" fontId="4" fillId="0" borderId="0" xfId="0" applyFont="1" applyFill="1" applyAlignment="1"/>
    <xf numFmtId="0" fontId="2" fillId="0" borderId="117" xfId="0" applyFont="1" applyBorder="1" applyAlignment="1">
      <alignment horizontal="center"/>
    </xf>
    <xf numFmtId="0" fontId="3" fillId="0" borderId="20" xfId="0" quotePrefix="1" applyFont="1" applyBorder="1" applyAlignment="1">
      <alignment horizontal="left"/>
    </xf>
    <xf numFmtId="0" fontId="2" fillId="0" borderId="118" xfId="0" applyFont="1" applyBorder="1"/>
    <xf numFmtId="0" fontId="3" fillId="0" borderId="118" xfId="0" applyFont="1" applyBorder="1"/>
    <xf numFmtId="0" fontId="3" fillId="0" borderId="116" xfId="0" applyFont="1" applyFill="1" applyBorder="1" applyAlignment="1" applyProtection="1">
      <alignment horizontal="center" vertical="center"/>
      <protection locked="0"/>
    </xf>
    <xf numFmtId="0" fontId="2" fillId="0" borderId="1" xfId="0" quotePrefix="1" applyFont="1" applyFill="1" applyBorder="1"/>
    <xf numFmtId="0" fontId="10" fillId="0" borderId="0" xfId="0" applyFont="1" applyFill="1"/>
    <xf numFmtId="0" fontId="2" fillId="0" borderId="18" xfId="0" applyFont="1" applyBorder="1"/>
    <xf numFmtId="0" fontId="3" fillId="0" borderId="8" xfId="0" quotePrefix="1" applyFont="1" applyFill="1" applyBorder="1" applyAlignment="1" applyProtection="1">
      <alignment horizontal="center" vertical="center"/>
      <protection locked="0"/>
    </xf>
    <xf numFmtId="0" fontId="2" fillId="0" borderId="0" xfId="6" applyFont="1" applyAlignment="1">
      <alignment horizontal="center"/>
    </xf>
    <xf numFmtId="0" fontId="14" fillId="0" borderId="15" xfId="9" applyFont="1" applyBorder="1" applyAlignment="1">
      <alignment horizontal="center"/>
    </xf>
    <xf numFmtId="0" fontId="14" fillId="0" borderId="118" xfId="9" applyFont="1" applyBorder="1"/>
    <xf numFmtId="0" fontId="14" fillId="0" borderId="117" xfId="9" applyFont="1" applyBorder="1" applyAlignment="1">
      <alignment horizontal="center"/>
    </xf>
    <xf numFmtId="0" fontId="14" fillId="0" borderId="116" xfId="9" applyFont="1" applyBorder="1" applyAlignment="1">
      <alignment wrapText="1"/>
    </xf>
    <xf numFmtId="0" fontId="14" fillId="5" borderId="116" xfId="9" applyFont="1" applyFill="1" applyBorder="1" applyAlignment="1">
      <alignment wrapText="1"/>
    </xf>
    <xf numFmtId="0" fontId="2" fillId="0" borderId="116" xfId="9" applyFont="1" applyBorder="1" applyAlignment="1">
      <alignment wrapText="1"/>
    </xf>
    <xf numFmtId="0" fontId="2" fillId="0" borderId="96" xfId="0" quotePrefix="1" applyFont="1" applyBorder="1" applyAlignment="1">
      <alignment horizontal="center"/>
    </xf>
    <xf numFmtId="3" fontId="2" fillId="0" borderId="117" xfId="0" applyNumberFormat="1" applyFont="1" applyFill="1" applyBorder="1" applyAlignment="1">
      <alignment horizontal="centerContinuous"/>
    </xf>
    <xf numFmtId="3" fontId="2" fillId="0" borderId="116" xfId="0" applyNumberFormat="1" applyFont="1" applyFill="1" applyBorder="1" applyAlignment="1">
      <alignment horizontal="center" wrapText="1"/>
    </xf>
    <xf numFmtId="0" fontId="3" fillId="0" borderId="0" xfId="0" applyFont="1" applyAlignment="1"/>
    <xf numFmtId="49" fontId="2" fillId="0" borderId="0" xfId="0" applyNumberFormat="1" applyFont="1" applyAlignment="1"/>
    <xf numFmtId="49" fontId="14" fillId="0" borderId="0" xfId="0" applyNumberFormat="1" applyFont="1" applyFill="1" applyAlignment="1"/>
    <xf numFmtId="0" fontId="2" fillId="0" borderId="0" xfId="10" applyFont="1" applyFill="1" applyBorder="1" applyAlignment="1">
      <alignment horizontal="left"/>
    </xf>
    <xf numFmtId="0" fontId="2" fillId="0" borderId="4" xfId="0" applyFont="1" applyBorder="1"/>
    <xf numFmtId="0" fontId="2" fillId="0" borderId="127" xfId="0" quotePrefix="1" applyFont="1" applyBorder="1" applyAlignment="1">
      <alignment horizontal="center"/>
    </xf>
    <xf numFmtId="0" fontId="2" fillId="0" borderId="16" xfId="0" applyFont="1" applyBorder="1"/>
    <xf numFmtId="0" fontId="16" fillId="0" borderId="119" xfId="0" applyFont="1" applyBorder="1"/>
    <xf numFmtId="0" fontId="3" fillId="0" borderId="4" xfId="0" applyFont="1" applyBorder="1"/>
    <xf numFmtId="0" fontId="3" fillId="0" borderId="92" xfId="0" quotePrefix="1" applyFont="1" applyBorder="1" applyAlignment="1">
      <alignment horizontal="left"/>
    </xf>
    <xf numFmtId="0" fontId="3" fillId="0" borderId="92" xfId="0" applyFont="1" applyBorder="1"/>
    <xf numFmtId="0" fontId="2" fillId="0" borderId="129" xfId="0" applyFont="1" applyBorder="1"/>
    <xf numFmtId="0" fontId="16" fillId="0" borderId="4" xfId="0" applyFont="1" applyBorder="1"/>
    <xf numFmtId="2" fontId="3" fillId="0" borderId="131" xfId="0" applyNumberFormat="1" applyFont="1" applyFill="1" applyBorder="1" applyAlignment="1" applyProtection="1">
      <alignment horizontal="center" vertical="center" wrapText="1"/>
      <protection locked="0"/>
    </xf>
    <xf numFmtId="2" fontId="3" fillId="0" borderId="130" xfId="0" quotePrefix="1" applyNumberFormat="1" applyFont="1" applyFill="1" applyBorder="1" applyAlignment="1" applyProtection="1">
      <alignment horizontal="center" vertical="center" wrapText="1"/>
      <protection locked="0"/>
    </xf>
    <xf numFmtId="0" fontId="3" fillId="0" borderId="17" xfId="0" quotePrefix="1" applyFont="1" applyFill="1" applyBorder="1" applyAlignment="1" applyProtection="1">
      <alignment horizontal="center" vertical="justify"/>
      <protection locked="0"/>
    </xf>
    <xf numFmtId="0" fontId="3" fillId="0" borderId="126" xfId="0" quotePrefix="1" applyFont="1" applyFill="1" applyBorder="1" applyAlignment="1" applyProtection="1">
      <alignment horizontal="center" vertical="justify"/>
      <protection locked="0"/>
    </xf>
    <xf numFmtId="0" fontId="3" fillId="0" borderId="126" xfId="0" quotePrefix="1" applyFont="1" applyFill="1" applyBorder="1" applyAlignment="1" applyProtection="1">
      <alignment horizontal="center" vertical="center"/>
      <protection locked="0"/>
    </xf>
    <xf numFmtId="0" fontId="26" fillId="0" borderId="0" xfId="0" applyFont="1" applyAlignment="1">
      <alignment horizontal="center"/>
    </xf>
    <xf numFmtId="0" fontId="26" fillId="0" borderId="0" xfId="0" applyFont="1" applyAlignment="1"/>
    <xf numFmtId="0" fontId="0" fillId="0" borderId="0" xfId="0" applyAlignment="1"/>
    <xf numFmtId="0" fontId="3" fillId="0" borderId="4" xfId="0" applyFont="1" applyBorder="1" applyAlignment="1">
      <alignment horizontal="left"/>
    </xf>
    <xf numFmtId="49" fontId="3" fillId="0" borderId="54" xfId="0" applyNumberFormat="1" applyFont="1" applyBorder="1" applyAlignment="1">
      <alignment horizontal="center" wrapText="1"/>
    </xf>
    <xf numFmtId="49" fontId="3" fillId="0" borderId="61" xfId="0" applyNumberFormat="1" applyFont="1" applyBorder="1" applyAlignment="1">
      <alignment horizontal="center"/>
    </xf>
    <xf numFmtId="0" fontId="3" fillId="0" borderId="149" xfId="0" quotePrefix="1" applyFont="1" applyFill="1" applyBorder="1" applyAlignment="1">
      <alignment horizontal="center" vertical="top"/>
    </xf>
    <xf numFmtId="0" fontId="3" fillId="0" borderId="137" xfId="0" applyFont="1" applyFill="1" applyBorder="1" applyAlignment="1">
      <alignment horizontal="center" vertical="top"/>
    </xf>
    <xf numFmtId="0" fontId="3" fillId="0" borderId="137" xfId="0" quotePrefix="1" applyFont="1" applyFill="1" applyBorder="1" applyAlignment="1">
      <alignment horizontal="center" vertical="top"/>
    </xf>
    <xf numFmtId="0" fontId="3" fillId="0" borderId="14"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0" borderId="153" xfId="0" applyFont="1" applyFill="1" applyBorder="1" applyAlignment="1" applyProtection="1">
      <alignment horizontal="center" vertical="center" wrapText="1"/>
      <protection locked="0"/>
    </xf>
    <xf numFmtId="3" fontId="2" fillId="0" borderId="127" xfId="0" applyNumberFormat="1" applyFont="1" applyBorder="1"/>
    <xf numFmtId="0" fontId="26" fillId="0" borderId="0" xfId="0" applyFont="1" applyAlignment="1">
      <alignment horizontal="center"/>
    </xf>
    <xf numFmtId="0" fontId="0" fillId="0" borderId="153" xfId="0" applyBorder="1" applyAlignment="1">
      <alignment wrapText="1"/>
    </xf>
    <xf numFmtId="0" fontId="26" fillId="0" borderId="153" xfId="0" applyFont="1" applyBorder="1" applyAlignment="1">
      <alignment horizontal="center"/>
    </xf>
    <xf numFmtId="0" fontId="0" fillId="0" borderId="153" xfId="0" applyBorder="1" applyAlignment="1">
      <alignment horizontal="center" vertical="center" wrapText="1"/>
    </xf>
    <xf numFmtId="0" fontId="27" fillId="0" borderId="0" xfId="0" applyFont="1"/>
    <xf numFmtId="0" fontId="2" fillId="0" borderId="140" xfId="0" applyFont="1" applyFill="1" applyBorder="1" applyAlignment="1">
      <alignment horizontal="center"/>
    </xf>
    <xf numFmtId="3" fontId="2" fillId="0" borderId="140" xfId="0" quotePrefix="1" applyNumberFormat="1" applyFont="1" applyBorder="1" applyAlignment="1">
      <alignment horizontal="center"/>
    </xf>
    <xf numFmtId="0" fontId="2" fillId="0" borderId="7" xfId="0" applyFont="1" applyFill="1" applyBorder="1" applyAlignment="1">
      <alignment horizontal="center"/>
    </xf>
    <xf numFmtId="0" fontId="0" fillId="0" borderId="153" xfId="0" applyBorder="1" applyAlignment="1">
      <alignment horizontal="center"/>
    </xf>
    <xf numFmtId="0" fontId="20" fillId="0" borderId="153" xfId="0" applyFont="1" applyBorder="1" applyAlignment="1">
      <alignment wrapText="1"/>
    </xf>
    <xf numFmtId="0" fontId="2" fillId="0" borderId="148" xfId="0" applyFont="1" applyBorder="1"/>
    <xf numFmtId="0" fontId="2" fillId="0" borderId="128" xfId="0" applyFont="1" applyBorder="1" applyAlignment="1">
      <alignment horizontal="center"/>
    </xf>
    <xf numFmtId="3" fontId="2" fillId="0" borderId="173" xfId="0" applyNumberFormat="1" applyFont="1" applyBorder="1" applyAlignment="1">
      <alignment horizontal="centerContinuous"/>
    </xf>
    <xf numFmtId="3" fontId="2" fillId="0" borderId="127" xfId="0" applyNumberFormat="1" applyFont="1" applyBorder="1" applyAlignment="1">
      <alignment horizontal="centerContinuous"/>
    </xf>
    <xf numFmtId="3" fontId="2" fillId="0" borderId="128" xfId="0" quotePrefix="1" applyNumberFormat="1" applyFont="1" applyFill="1" applyBorder="1" applyAlignment="1">
      <alignment horizontal="center"/>
    </xf>
    <xf numFmtId="3" fontId="2" fillId="0" borderId="128" xfId="0" quotePrefix="1" applyNumberFormat="1" applyFont="1" applyBorder="1" applyAlignment="1">
      <alignment horizontal="center"/>
    </xf>
    <xf numFmtId="3" fontId="2" fillId="0" borderId="173" xfId="0" quotePrefix="1" applyNumberFormat="1" applyFont="1" applyBorder="1" applyAlignment="1">
      <alignment horizontal="left"/>
    </xf>
    <xf numFmtId="0" fontId="2" fillId="0" borderId="173" xfId="0" applyFont="1" applyBorder="1"/>
    <xf numFmtId="3" fontId="2" fillId="0" borderId="173" xfId="0" applyNumberFormat="1" applyFont="1" applyBorder="1"/>
    <xf numFmtId="0" fontId="2" fillId="0" borderId="137" xfId="6" applyFont="1" applyFill="1" applyBorder="1" applyAlignment="1">
      <alignment horizontal="center" vertical="top" wrapText="1"/>
    </xf>
    <xf numFmtId="3" fontId="2" fillId="0" borderId="137" xfId="6" quotePrefix="1" applyNumberFormat="1" applyFont="1" applyBorder="1" applyAlignment="1">
      <alignment horizontal="center" vertical="top" wrapText="1"/>
    </xf>
    <xf numFmtId="3" fontId="2" fillId="0" borderId="137" xfId="6" quotePrefix="1" applyNumberFormat="1" applyFont="1" applyFill="1" applyBorder="1" applyAlignment="1">
      <alignment horizontal="center" vertical="top" wrapText="1"/>
    </xf>
    <xf numFmtId="0" fontId="2" fillId="0" borderId="150" xfId="0" applyFont="1" applyBorder="1"/>
    <xf numFmtId="0" fontId="2" fillId="0" borderId="151" xfId="0" applyFont="1" applyBorder="1"/>
    <xf numFmtId="0" fontId="2" fillId="0" borderId="169" xfId="0" applyFont="1" applyBorder="1" applyAlignment="1">
      <alignment horizontal="center"/>
    </xf>
    <xf numFmtId="0" fontId="2" fillId="0" borderId="169" xfId="0" quotePrefix="1" applyFont="1" applyFill="1" applyBorder="1" applyAlignment="1">
      <alignment horizontal="center"/>
    </xf>
    <xf numFmtId="3" fontId="2" fillId="0" borderId="169" xfId="0" quotePrefix="1" applyNumberFormat="1" applyFont="1" applyBorder="1" applyAlignment="1">
      <alignment horizontal="center"/>
    </xf>
    <xf numFmtId="3" fontId="2" fillId="0" borderId="169" xfId="0" quotePrefix="1" applyNumberFormat="1" applyFont="1" applyFill="1" applyBorder="1" applyAlignment="1">
      <alignment horizontal="center"/>
    </xf>
    <xf numFmtId="0" fontId="3" fillId="0" borderId="149" xfId="0" applyFont="1" applyFill="1" applyBorder="1" applyAlignment="1">
      <alignment horizontal="left"/>
    </xf>
    <xf numFmtId="0" fontId="3" fillId="0" borderId="150" xfId="0" quotePrefix="1" applyFont="1" applyBorder="1" applyAlignment="1">
      <alignment horizontal="left"/>
    </xf>
    <xf numFmtId="164" fontId="3" fillId="0" borderId="19" xfId="5" applyFont="1" applyFill="1" applyBorder="1"/>
    <xf numFmtId="164" fontId="2" fillId="0" borderId="41" xfId="5" applyFont="1" applyFill="1" applyBorder="1" applyAlignment="1">
      <alignment horizontal="center"/>
    </xf>
    <xf numFmtId="0" fontId="2" fillId="0" borderId="180" xfId="0" applyFont="1" applyBorder="1" applyAlignment="1">
      <alignment horizontal="center"/>
    </xf>
    <xf numFmtId="0" fontId="2" fillId="0" borderId="179" xfId="0" applyFont="1" applyBorder="1"/>
    <xf numFmtId="0" fontId="3" fillId="0" borderId="178" xfId="0" applyFont="1" applyBorder="1"/>
    <xf numFmtId="0" fontId="2" fillId="0" borderId="0" xfId="0" quotePrefix="1" applyFont="1" applyFill="1" applyBorder="1" applyAlignment="1">
      <alignment horizontal="center"/>
    </xf>
    <xf numFmtId="0" fontId="2" fillId="0" borderId="151" xfId="0" quotePrefix="1" applyFont="1" applyFill="1" applyBorder="1" applyAlignment="1">
      <alignment horizontal="center"/>
    </xf>
    <xf numFmtId="0" fontId="2" fillId="0" borderId="10" xfId="0" quotePrefix="1" applyFont="1" applyFill="1" applyBorder="1" applyAlignment="1">
      <alignment horizontal="center"/>
    </xf>
    <xf numFmtId="49" fontId="2" fillId="0" borderId="151" xfId="2" applyNumberFormat="1" applyFont="1" applyFill="1" applyBorder="1" applyAlignment="1">
      <alignment horizontal="center"/>
    </xf>
    <xf numFmtId="49" fontId="2" fillId="0" borderId="10" xfId="2" quotePrefix="1" applyNumberFormat="1" applyFont="1" applyFill="1" applyBorder="1" applyAlignment="1">
      <alignment horizontal="center"/>
    </xf>
    <xf numFmtId="49" fontId="2" fillId="0" borderId="12" xfId="2" quotePrefix="1" applyNumberFormat="1" applyFont="1" applyFill="1" applyBorder="1" applyAlignment="1">
      <alignment horizontal="center"/>
    </xf>
    <xf numFmtId="49" fontId="2" fillId="0" borderId="12" xfId="2" applyNumberFormat="1" applyFont="1" applyFill="1" applyBorder="1" applyAlignment="1">
      <alignment horizontal="center"/>
    </xf>
    <xf numFmtId="49" fontId="2" fillId="0" borderId="12" xfId="2" applyNumberFormat="1" applyFont="1" applyBorder="1" applyAlignment="1">
      <alignment horizontal="center"/>
    </xf>
    <xf numFmtId="49" fontId="2" fillId="0" borderId="10" xfId="2" applyNumberFormat="1" applyFont="1" applyFill="1" applyBorder="1" applyAlignment="1">
      <alignment horizontal="center"/>
    </xf>
    <xf numFmtId="49" fontId="2" fillId="0" borderId="1" xfId="2" applyNumberFormat="1" applyFont="1" applyFill="1" applyBorder="1" applyAlignment="1">
      <alignment horizontal="center"/>
    </xf>
    <xf numFmtId="0" fontId="2" fillId="0" borderId="12" xfId="0" quotePrefix="1" applyFont="1" applyFill="1" applyBorder="1" applyAlignment="1">
      <alignment horizontal="center"/>
    </xf>
    <xf numFmtId="0" fontId="2" fillId="0" borderId="1" xfId="0" quotePrefix="1" applyFont="1" applyFill="1" applyBorder="1" applyAlignment="1">
      <alignment horizontal="center"/>
    </xf>
    <xf numFmtId="0" fontId="2" fillId="0" borderId="12" xfId="0" applyFont="1" applyFill="1" applyBorder="1" applyAlignment="1">
      <alignment horizontal="center"/>
    </xf>
    <xf numFmtId="49" fontId="2" fillId="0" borderId="129" xfId="0" applyNumberFormat="1" applyFont="1" applyBorder="1"/>
    <xf numFmtId="49" fontId="2" fillId="0" borderId="151" xfId="0" applyNumberFormat="1" applyFont="1" applyBorder="1"/>
    <xf numFmtId="0" fontId="3" fillId="0" borderId="149" xfId="0" applyFont="1" applyFill="1" applyBorder="1" applyAlignment="1">
      <alignment horizontal="center" vertical="top"/>
    </xf>
    <xf numFmtId="0" fontId="3" fillId="0" borderId="158" xfId="0" applyFont="1" applyFill="1" applyBorder="1" applyAlignment="1">
      <alignment vertical="center"/>
    </xf>
    <xf numFmtId="0" fontId="3" fillId="0" borderId="174" xfId="0" applyFont="1" applyFill="1" applyBorder="1" applyAlignment="1">
      <alignment vertical="center"/>
    </xf>
    <xf numFmtId="0" fontId="14" fillId="0" borderId="0" xfId="0" quotePrefix="1" applyFont="1" applyAlignment="1">
      <alignment horizontal="center"/>
    </xf>
    <xf numFmtId="0" fontId="28" fillId="0" borderId="0" xfId="0" applyFont="1"/>
    <xf numFmtId="0" fontId="14" fillId="0" borderId="147" xfId="0" applyFont="1" applyBorder="1"/>
    <xf numFmtId="0" fontId="14" fillId="0" borderId="188" xfId="0" applyFont="1" applyBorder="1"/>
    <xf numFmtId="0" fontId="20" fillId="0" borderId="153" xfId="0" applyFont="1" applyBorder="1" applyAlignment="1">
      <alignment horizontal="left" wrapText="1"/>
    </xf>
    <xf numFmtId="0" fontId="2" fillId="0" borderId="10" xfId="0" applyFont="1" applyBorder="1" applyProtection="1">
      <protection locked="0"/>
    </xf>
    <xf numFmtId="0" fontId="2" fillId="0" borderId="0" xfId="0" applyFont="1" applyProtection="1">
      <protection locked="0"/>
    </xf>
    <xf numFmtId="0" fontId="14" fillId="0" borderId="0" xfId="0" applyFont="1" applyProtection="1">
      <protection locked="0"/>
    </xf>
    <xf numFmtId="0" fontId="2" fillId="0" borderId="42" xfId="0" applyFont="1" applyBorder="1" applyProtection="1">
      <protection locked="0"/>
    </xf>
    <xf numFmtId="0" fontId="2" fillId="0" borderId="0" xfId="0" applyFont="1" applyBorder="1" applyProtection="1">
      <protection locked="0"/>
    </xf>
    <xf numFmtId="0" fontId="2" fillId="0" borderId="15" xfId="0" applyFont="1" applyBorder="1" applyAlignment="1" applyProtection="1">
      <alignment horizontal="left"/>
      <protection locked="0"/>
    </xf>
    <xf numFmtId="0" fontId="2" fillId="0" borderId="15" xfId="0" applyFont="1" applyBorder="1" applyProtection="1">
      <protection locked="0"/>
    </xf>
    <xf numFmtId="0" fontId="2" fillId="0" borderId="0" xfId="10" applyFont="1" applyFill="1" applyAlignment="1" applyProtection="1">
      <alignment horizontal="left"/>
      <protection locked="0"/>
    </xf>
    <xf numFmtId="0" fontId="2" fillId="0" borderId="0" xfId="10" applyFont="1" applyFill="1" applyProtection="1">
      <protection locked="0"/>
    </xf>
    <xf numFmtId="0" fontId="24" fillId="0" borderId="10" xfId="0" applyFont="1" applyFill="1" applyBorder="1" applyAlignment="1" applyProtection="1">
      <alignment horizontal="left"/>
      <protection locked="0"/>
    </xf>
    <xf numFmtId="0" fontId="2" fillId="0" borderId="10" xfId="0" applyFont="1" applyFill="1" applyBorder="1" applyProtection="1">
      <protection locked="0"/>
    </xf>
    <xf numFmtId="0" fontId="14" fillId="0" borderId="0" xfId="0" applyFont="1" applyFill="1" applyProtection="1">
      <protection locked="0"/>
    </xf>
    <xf numFmtId="0" fontId="2" fillId="0" borderId="15" xfId="0" applyFont="1" applyBorder="1" applyAlignment="1" applyProtection="1">
      <alignment horizontal="right"/>
      <protection locked="0"/>
    </xf>
    <xf numFmtId="0" fontId="2" fillId="0" borderId="76" xfId="0" applyFont="1" applyBorder="1" applyAlignment="1" applyProtection="1">
      <alignment horizontal="left"/>
      <protection locked="0"/>
    </xf>
    <xf numFmtId="0" fontId="14" fillId="0" borderId="76" xfId="0" applyFont="1" applyBorder="1" applyProtection="1">
      <protection locked="0"/>
    </xf>
    <xf numFmtId="0" fontId="2" fillId="0" borderId="0" xfId="0" applyFont="1" applyFill="1" applyAlignment="1" applyProtection="1">
      <alignment horizontal="left"/>
      <protection locked="0"/>
    </xf>
    <xf numFmtId="0" fontId="14" fillId="0" borderId="0" xfId="0" applyFont="1" applyBorder="1" applyProtection="1">
      <protection locked="0"/>
    </xf>
    <xf numFmtId="0" fontId="2" fillId="0" borderId="90" xfId="0" applyFont="1" applyFill="1" applyBorder="1" applyProtection="1">
      <protection locked="0"/>
    </xf>
    <xf numFmtId="49" fontId="2" fillId="0" borderId="0" xfId="0" applyNumberFormat="1" applyFont="1" applyFill="1" applyAlignment="1" applyProtection="1">
      <alignment horizontal="center"/>
      <protection locked="0"/>
    </xf>
    <xf numFmtId="0" fontId="2" fillId="0" borderId="15" xfId="0" applyFont="1" applyFill="1" applyBorder="1" applyProtection="1">
      <protection locked="0"/>
    </xf>
    <xf numFmtId="0" fontId="14" fillId="0" borderId="15" xfId="0" applyFont="1" applyBorder="1" applyProtection="1">
      <protection locked="0"/>
    </xf>
    <xf numFmtId="0" fontId="2" fillId="0" borderId="79" xfId="0" applyFont="1" applyBorder="1" applyAlignment="1" applyProtection="1">
      <protection locked="0"/>
    </xf>
    <xf numFmtId="0" fontId="2" fillId="0" borderId="10" xfId="10" applyFont="1" applyFill="1" applyBorder="1" applyAlignment="1" applyProtection="1">
      <protection locked="0"/>
    </xf>
    <xf numFmtId="0" fontId="2" fillId="0" borderId="0" xfId="10" applyFont="1" applyFill="1" applyBorder="1" applyAlignment="1" applyProtection="1">
      <protection locked="0"/>
    </xf>
    <xf numFmtId="0" fontId="3" fillId="0" borderId="0" xfId="10" applyFont="1" applyFill="1" applyBorder="1" applyAlignment="1" applyProtection="1">
      <alignment horizontal="left"/>
      <protection locked="0"/>
    </xf>
    <xf numFmtId="0" fontId="2" fillId="0" borderId="0" xfId="10" applyFont="1" applyFill="1" applyBorder="1" applyAlignment="1" applyProtection="1">
      <alignment horizontal="left"/>
      <protection locked="0"/>
    </xf>
    <xf numFmtId="0" fontId="3" fillId="0" borderId="0" xfId="10" quotePrefix="1" applyFont="1" applyFill="1" applyAlignment="1" applyProtection="1">
      <alignment horizontal="left"/>
      <protection locked="0"/>
    </xf>
    <xf numFmtId="0" fontId="2" fillId="0" borderId="0" xfId="10" applyFont="1" applyFill="1" applyBorder="1" applyAlignment="1" applyProtection="1">
      <alignment horizontal="center"/>
      <protection locked="0"/>
    </xf>
    <xf numFmtId="0" fontId="3" fillId="0" borderId="0" xfId="10" applyFont="1" applyFill="1" applyBorder="1" applyAlignment="1" applyProtection="1">
      <alignment horizontal="center"/>
      <protection locked="0"/>
    </xf>
    <xf numFmtId="0" fontId="2" fillId="0" borderId="0" xfId="10" applyFont="1" applyFill="1" applyBorder="1" applyAlignment="1" applyProtection="1">
      <alignment horizontal="centerContinuous"/>
      <protection locked="0"/>
    </xf>
    <xf numFmtId="0" fontId="3" fillId="0" borderId="80" xfId="10" applyFont="1" applyFill="1" applyBorder="1" applyAlignment="1" applyProtection="1">
      <alignment horizontal="left"/>
      <protection locked="0"/>
    </xf>
    <xf numFmtId="0" fontId="2" fillId="0" borderId="78" xfId="10" applyFont="1" applyFill="1" applyBorder="1" applyProtection="1">
      <protection locked="0"/>
    </xf>
    <xf numFmtId="0" fontId="2" fillId="0" borderId="81" xfId="10" applyFont="1" applyFill="1" applyBorder="1" applyProtection="1">
      <protection locked="0"/>
    </xf>
    <xf numFmtId="0" fontId="3" fillId="0" borderId="18" xfId="10" applyFont="1" applyFill="1" applyBorder="1" applyAlignment="1" applyProtection="1">
      <alignment horizontal="left"/>
      <protection locked="0"/>
    </xf>
    <xf numFmtId="0" fontId="2" fillId="0" borderId="0" xfId="10" applyFont="1" applyFill="1" applyBorder="1" applyProtection="1">
      <protection locked="0"/>
    </xf>
    <xf numFmtId="0" fontId="2" fillId="0" borderId="15" xfId="10" applyFont="1" applyFill="1" applyBorder="1" applyProtection="1">
      <protection locked="0"/>
    </xf>
    <xf numFmtId="0" fontId="2" fillId="0" borderId="7" xfId="10" applyFont="1" applyFill="1" applyBorder="1" applyProtection="1">
      <protection locked="0"/>
    </xf>
    <xf numFmtId="0" fontId="2" fillId="0" borderId="17" xfId="10" applyFont="1" applyFill="1" applyBorder="1" applyProtection="1">
      <protection locked="0"/>
    </xf>
    <xf numFmtId="0" fontId="2" fillId="0" borderId="15" xfId="10" applyFont="1" applyFill="1" applyBorder="1" applyAlignment="1" applyProtection="1">
      <alignment horizontal="centerContinuous"/>
      <protection locked="0"/>
    </xf>
    <xf numFmtId="0" fontId="2" fillId="0" borderId="9" xfId="10" applyFont="1" applyFill="1" applyBorder="1" applyProtection="1">
      <protection locked="0"/>
    </xf>
    <xf numFmtId="0" fontId="3" fillId="0" borderId="0" xfId="10" applyFont="1" applyFill="1" applyAlignment="1" applyProtection="1">
      <alignment horizontal="centerContinuous"/>
      <protection locked="0"/>
    </xf>
    <xf numFmtId="0" fontId="2" fillId="0" borderId="0" xfId="10" applyFont="1" applyFill="1" applyAlignment="1" applyProtection="1">
      <alignment horizontal="centerContinuous"/>
      <protection locked="0"/>
    </xf>
    <xf numFmtId="0" fontId="3" fillId="0" borderId="80" xfId="10" applyFont="1" applyFill="1" applyBorder="1" applyAlignment="1" applyProtection="1">
      <alignment horizontal="centerContinuous"/>
      <protection locked="0"/>
    </xf>
    <xf numFmtId="0" fontId="2" fillId="0" borderId="78" xfId="10" applyFont="1" applyFill="1" applyBorder="1" applyAlignment="1" applyProtection="1">
      <alignment horizontal="centerContinuous"/>
      <protection locked="0"/>
    </xf>
    <xf numFmtId="0" fontId="2" fillId="0" borderId="81" xfId="10" applyFont="1" applyFill="1" applyBorder="1" applyAlignment="1" applyProtection="1">
      <alignment horizontal="centerContinuous"/>
      <protection locked="0"/>
    </xf>
    <xf numFmtId="0" fontId="2" fillId="0" borderId="42" xfId="10" applyFont="1" applyFill="1" applyBorder="1" applyProtection="1">
      <protection locked="0"/>
    </xf>
    <xf numFmtId="0" fontId="3" fillId="0" borderId="18" xfId="10" applyFont="1" applyFill="1" applyBorder="1" applyAlignment="1" applyProtection="1">
      <alignment horizontal="center"/>
      <protection locked="0"/>
    </xf>
    <xf numFmtId="0" fontId="2" fillId="0" borderId="18" xfId="10" applyFont="1" applyFill="1" applyBorder="1" applyAlignment="1" applyProtection="1">
      <alignment horizontal="left"/>
      <protection locked="0"/>
    </xf>
    <xf numFmtId="0" fontId="2" fillId="0" borderId="18" xfId="10" applyFont="1" applyFill="1" applyBorder="1" applyProtection="1">
      <protection locked="0"/>
    </xf>
    <xf numFmtId="0" fontId="2" fillId="0" borderId="77" xfId="10" applyFont="1" applyFill="1" applyBorder="1" applyProtection="1">
      <protection locked="0"/>
    </xf>
    <xf numFmtId="0" fontId="2" fillId="0" borderId="18" xfId="10" applyFont="1" applyFill="1" applyBorder="1" applyAlignment="1" applyProtection="1">
      <alignment horizontal="center"/>
      <protection locked="0"/>
    </xf>
    <xf numFmtId="0" fontId="2" fillId="0" borderId="17" xfId="10" applyFont="1" applyFill="1" applyBorder="1" applyAlignment="1" applyProtection="1">
      <alignment horizontal="left"/>
      <protection locked="0"/>
    </xf>
    <xf numFmtId="0" fontId="3" fillId="0" borderId="119" xfId="0" applyFont="1" applyFill="1" applyBorder="1" applyAlignment="1" applyProtection="1">
      <alignment horizontal="left"/>
      <protection locked="0"/>
    </xf>
    <xf numFmtId="0" fontId="2" fillId="0" borderId="120" xfId="0" applyFont="1" applyFill="1" applyBorder="1" applyProtection="1">
      <protection locked="0"/>
    </xf>
    <xf numFmtId="0" fontId="2" fillId="0" borderId="121" xfId="0" applyFont="1" applyFill="1" applyBorder="1" applyProtection="1">
      <protection locked="0"/>
    </xf>
    <xf numFmtId="0" fontId="2" fillId="0" borderId="122" xfId="0" applyFont="1" applyFill="1" applyBorder="1" applyProtection="1">
      <protection locked="0"/>
    </xf>
    <xf numFmtId="0" fontId="2" fillId="0" borderId="18" xfId="0" applyFont="1" applyFill="1" applyBorder="1" applyAlignment="1" applyProtection="1">
      <alignment horizontal="left"/>
      <protection locked="0"/>
    </xf>
    <xf numFmtId="0" fontId="2" fillId="0" borderId="123" xfId="0" applyFont="1" applyFill="1" applyBorder="1" applyProtection="1">
      <protection locked="0"/>
    </xf>
    <xf numFmtId="0" fontId="2" fillId="0" borderId="7" xfId="0" applyFont="1" applyFill="1" applyBorder="1" applyProtection="1">
      <protection locked="0"/>
    </xf>
    <xf numFmtId="0" fontId="2" fillId="0" borderId="18" xfId="0" applyFont="1" applyFill="1" applyBorder="1" applyProtection="1">
      <protection locked="0"/>
    </xf>
    <xf numFmtId="0" fontId="2" fillId="0" borderId="124" xfId="0" applyFont="1" applyFill="1" applyBorder="1" applyProtection="1">
      <protection locked="0"/>
    </xf>
    <xf numFmtId="0" fontId="2" fillId="0" borderId="16" xfId="0" applyFont="1" applyFill="1" applyBorder="1" applyProtection="1">
      <protection locked="0"/>
    </xf>
    <xf numFmtId="0" fontId="2" fillId="0" borderId="18" xfId="0" quotePrefix="1" applyFont="1" applyFill="1" applyBorder="1" applyAlignment="1" applyProtection="1">
      <alignment horizontal="left"/>
      <protection locked="0"/>
    </xf>
    <xf numFmtId="0" fontId="2" fillId="0" borderId="92" xfId="0" applyFont="1" applyFill="1" applyBorder="1" applyProtection="1">
      <protection locked="0"/>
    </xf>
    <xf numFmtId="0" fontId="2" fillId="0" borderId="125" xfId="0" applyFont="1" applyFill="1" applyBorder="1" applyProtection="1">
      <protection locked="0"/>
    </xf>
    <xf numFmtId="0" fontId="2" fillId="0" borderId="126" xfId="0" applyFont="1" applyFill="1" applyBorder="1" applyProtection="1">
      <protection locked="0"/>
    </xf>
    <xf numFmtId="0" fontId="3" fillId="0" borderId="7" xfId="10" applyFont="1" applyFill="1" applyBorder="1" applyAlignment="1" applyProtection="1">
      <alignment horizontal="center"/>
      <protection locked="0"/>
    </xf>
    <xf numFmtId="0" fontId="3" fillId="0" borderId="18" xfId="10" applyFont="1" applyFill="1" applyBorder="1" applyAlignment="1" applyProtection="1">
      <protection locked="0"/>
    </xf>
    <xf numFmtId="0" fontId="2" fillId="0" borderId="61" xfId="10" applyFont="1" applyFill="1" applyBorder="1" applyProtection="1">
      <protection locked="0"/>
    </xf>
    <xf numFmtId="0" fontId="2" fillId="0" borderId="82" xfId="10" applyFont="1" applyFill="1" applyBorder="1" applyProtection="1">
      <protection locked="0"/>
    </xf>
    <xf numFmtId="0" fontId="2" fillId="0" borderId="15" xfId="10" applyFont="1" applyFill="1" applyBorder="1" applyAlignment="1" applyProtection="1">
      <alignment horizontal="left"/>
      <protection locked="0"/>
    </xf>
    <xf numFmtId="0" fontId="2" fillId="0" borderId="83" xfId="10" applyFont="1" applyFill="1" applyBorder="1" applyProtection="1">
      <protection locked="0"/>
    </xf>
    <xf numFmtId="0" fontId="2" fillId="0" borderId="83" xfId="10" applyFont="1" applyFill="1" applyBorder="1" applyAlignment="1" applyProtection="1">
      <alignment horizontal="left"/>
      <protection locked="0"/>
    </xf>
    <xf numFmtId="0" fontId="3" fillId="0" borderId="0" xfId="10" applyFont="1" applyFill="1" applyAlignment="1" applyProtection="1">
      <alignment horizontal="left"/>
      <protection locked="0"/>
    </xf>
    <xf numFmtId="0" fontId="3" fillId="0" borderId="84" xfId="0" applyFont="1" applyFill="1" applyBorder="1" applyAlignment="1" applyProtection="1">
      <alignment horizontal="left"/>
      <protection locked="0"/>
    </xf>
    <xf numFmtId="0" fontId="3" fillId="0" borderId="85" xfId="0" applyFont="1" applyFill="1" applyBorder="1" applyProtection="1">
      <protection locked="0"/>
    </xf>
    <xf numFmtId="0" fontId="2" fillId="0" borderId="85" xfId="0" applyFont="1" applyFill="1" applyBorder="1" applyProtection="1">
      <protection locked="0"/>
    </xf>
    <xf numFmtId="0" fontId="2" fillId="0" borderId="85" xfId="0" applyFont="1" applyFill="1" applyBorder="1" applyAlignment="1" applyProtection="1">
      <alignment horizontal="center"/>
      <protection locked="0"/>
    </xf>
    <xf numFmtId="0" fontId="2" fillId="0" borderId="86" xfId="10" applyFont="1" applyFill="1" applyBorder="1" applyProtection="1">
      <protection locked="0"/>
    </xf>
    <xf numFmtId="0" fontId="2" fillId="0" borderId="0" xfId="0" applyFont="1" applyFill="1" applyBorder="1" applyAlignment="1" applyProtection="1">
      <alignment horizontal="center"/>
      <protection locked="0"/>
    </xf>
    <xf numFmtId="0" fontId="2" fillId="0" borderId="15" xfId="0" applyFont="1" applyFill="1" applyBorder="1" applyAlignment="1" applyProtection="1">
      <alignment horizontal="center"/>
      <protection locked="0"/>
    </xf>
    <xf numFmtId="0" fontId="2" fillId="0" borderId="83" xfId="0" applyFont="1" applyFill="1" applyBorder="1" applyProtection="1">
      <protection locked="0"/>
    </xf>
    <xf numFmtId="0" fontId="2" fillId="0" borderId="83" xfId="0" applyFont="1" applyFill="1" applyBorder="1" applyAlignment="1" applyProtection="1">
      <alignment horizontal="center"/>
      <protection locked="0"/>
    </xf>
    <xf numFmtId="0" fontId="0" fillId="0" borderId="153" xfId="0" applyBorder="1" applyAlignment="1" applyProtection="1">
      <alignment horizontal="center"/>
      <protection locked="0"/>
    </xf>
    <xf numFmtId="0" fontId="27" fillId="0" borderId="153" xfId="0" applyFont="1" applyBorder="1" applyAlignment="1" applyProtection="1">
      <alignment horizontal="center"/>
      <protection locked="0"/>
    </xf>
    <xf numFmtId="0" fontId="0" fillId="0" borderId="0" xfId="0" quotePrefix="1" applyAlignment="1" applyProtection="1">
      <alignment horizontal="center"/>
      <protection locked="0"/>
    </xf>
    <xf numFmtId="49" fontId="2" fillId="0" borderId="0" xfId="0" applyNumberFormat="1" applyFont="1" applyFill="1" applyProtection="1">
      <protection locked="0"/>
    </xf>
    <xf numFmtId="0" fontId="3" fillId="0" borderId="0" xfId="0" applyFont="1" applyFill="1" applyProtection="1">
      <protection locked="0"/>
    </xf>
    <xf numFmtId="0" fontId="3" fillId="0" borderId="10" xfId="0" applyFont="1" applyFill="1" applyBorder="1" applyProtection="1">
      <protection locked="0"/>
    </xf>
    <xf numFmtId="3" fontId="2" fillId="0" borderId="0" xfId="0" applyNumberFormat="1" applyFont="1" applyFill="1" applyProtection="1">
      <protection locked="0"/>
    </xf>
    <xf numFmtId="3" fontId="2" fillId="0" borderId="0" xfId="0" applyNumberFormat="1" applyFont="1" applyProtection="1">
      <protection locked="0"/>
    </xf>
    <xf numFmtId="0" fontId="2" fillId="0" borderId="4" xfId="0" quotePrefix="1" applyFont="1" applyFill="1" applyBorder="1" applyAlignment="1">
      <alignment horizontal="center" vertical="center" wrapText="1"/>
    </xf>
    <xf numFmtId="0" fontId="3" fillId="0" borderId="0" xfId="0" applyFont="1" applyProtection="1">
      <protection locked="0"/>
    </xf>
    <xf numFmtId="49" fontId="2" fillId="0" borderId="10" xfId="2" applyNumberFormat="1" applyFont="1" applyBorder="1" applyAlignment="1" applyProtection="1">
      <alignment horizontal="center"/>
      <protection locked="0"/>
    </xf>
    <xf numFmtId="49" fontId="2" fillId="0" borderId="0" xfId="2" applyNumberFormat="1" applyFont="1" applyBorder="1" applyProtection="1">
      <protection locked="0"/>
    </xf>
    <xf numFmtId="49" fontId="2" fillId="0" borderId="0" xfId="2" applyNumberFormat="1" applyFont="1" applyAlignment="1" applyProtection="1">
      <alignment horizontal="center"/>
      <protection locked="0"/>
    </xf>
    <xf numFmtId="49" fontId="2" fillId="0" borderId="0" xfId="2" applyNumberFormat="1" applyFont="1" applyBorder="1" applyAlignment="1" applyProtection="1">
      <alignment horizontal="center"/>
      <protection locked="0"/>
    </xf>
    <xf numFmtId="166" fontId="2" fillId="0" borderId="74" xfId="1" applyNumberFormat="1" applyFont="1" applyFill="1" applyBorder="1" applyAlignment="1" applyProtection="1">
      <alignment horizontal="center"/>
      <protection locked="0"/>
    </xf>
    <xf numFmtId="166" fontId="2" fillId="0" borderId="75" xfId="1" applyNumberFormat="1" applyFont="1" applyFill="1" applyBorder="1" applyAlignment="1" applyProtection="1">
      <alignment horizontal="center"/>
      <protection locked="0"/>
    </xf>
    <xf numFmtId="166" fontId="2" fillId="0" borderId="28" xfId="1" applyNumberFormat="1" applyFont="1" applyFill="1" applyBorder="1" applyAlignment="1" applyProtection="1">
      <alignment horizontal="center"/>
      <protection locked="0"/>
    </xf>
    <xf numFmtId="49" fontId="2" fillId="0" borderId="10" xfId="3" applyNumberFormat="1" applyFont="1" applyFill="1" applyBorder="1" applyAlignment="1" applyProtection="1">
      <protection locked="0"/>
    </xf>
    <xf numFmtId="49" fontId="2" fillId="0" borderId="0" xfId="3" applyNumberFormat="1" applyFont="1" applyFill="1" applyAlignment="1" applyProtection="1">
      <protection locked="0"/>
    </xf>
    <xf numFmtId="0" fontId="2" fillId="0" borderId="10" xfId="3" applyFont="1" applyFill="1" applyBorder="1" applyAlignment="1" applyProtection="1">
      <protection locked="0"/>
    </xf>
    <xf numFmtId="0" fontId="2" fillId="0" borderId="10" xfId="3" applyFont="1" applyFill="1" applyBorder="1" applyAlignment="1" applyProtection="1">
      <alignment horizontal="center"/>
      <protection locked="0"/>
    </xf>
    <xf numFmtId="3" fontId="2" fillId="0" borderId="0" xfId="3" applyNumberFormat="1" applyFont="1" applyFill="1" applyAlignment="1" applyProtection="1">
      <protection locked="0"/>
    </xf>
    <xf numFmtId="164" fontId="2" fillId="0" borderId="0" xfId="5" applyFont="1" applyFill="1" applyAlignment="1" applyProtection="1">
      <protection locked="0"/>
    </xf>
    <xf numFmtId="164" fontId="2" fillId="0" borderId="0" xfId="5" applyFont="1" applyFill="1" applyProtection="1">
      <protection locked="0"/>
    </xf>
    <xf numFmtId="164" fontId="2" fillId="0" borderId="102" xfId="4" applyFont="1" applyBorder="1" applyProtection="1">
      <protection locked="0"/>
    </xf>
    <xf numFmtId="164" fontId="2" fillId="0" borderId="0" xfId="4" applyFont="1" applyProtection="1">
      <protection locked="0"/>
    </xf>
    <xf numFmtId="0" fontId="14" fillId="0" borderId="10" xfId="0" applyFont="1" applyBorder="1" applyProtection="1">
      <protection locked="0"/>
    </xf>
    <xf numFmtId="0" fontId="3" fillId="0" borderId="87" xfId="0" applyFont="1" applyFill="1" applyBorder="1" applyAlignment="1" applyProtection="1">
      <alignment horizontal="center" vertical="top"/>
      <protection locked="0"/>
    </xf>
    <xf numFmtId="0" fontId="3" fillId="0" borderId="6" xfId="0" applyFont="1" applyFill="1" applyBorder="1" applyAlignment="1" applyProtection="1">
      <alignment horizontal="center" vertical="top"/>
      <protection locked="0"/>
    </xf>
    <xf numFmtId="0" fontId="3" fillId="0" borderId="154" xfId="0" applyFont="1" applyFill="1" applyBorder="1" applyAlignment="1" applyProtection="1">
      <alignment horizontal="center" vertical="top"/>
      <protection locked="0"/>
    </xf>
    <xf numFmtId="0" fontId="3" fillId="0" borderId="140" xfId="0" applyFont="1" applyFill="1" applyBorder="1" applyAlignment="1" applyProtection="1">
      <alignment horizontal="center" vertical="top"/>
      <protection locked="0"/>
    </xf>
    <xf numFmtId="0" fontId="3" fillId="0" borderId="130" xfId="0" applyFont="1" applyFill="1" applyBorder="1" applyAlignment="1" applyProtection="1">
      <alignment horizontal="center" vertical="top"/>
      <protection locked="0"/>
    </xf>
    <xf numFmtId="0" fontId="3" fillId="0" borderId="137" xfId="0" applyFont="1" applyFill="1" applyBorder="1" applyAlignment="1" applyProtection="1">
      <alignment horizontal="center" vertical="top"/>
      <protection locked="0"/>
    </xf>
    <xf numFmtId="166" fontId="2" fillId="0" borderId="116" xfId="1" applyNumberFormat="1" applyFont="1" applyFill="1" applyBorder="1" applyProtection="1">
      <protection locked="0"/>
    </xf>
    <xf numFmtId="166" fontId="2" fillId="0" borderId="14" xfId="1" applyNumberFormat="1" applyFont="1" applyFill="1" applyBorder="1" applyProtection="1">
      <protection locked="0"/>
    </xf>
    <xf numFmtId="166" fontId="14" fillId="0" borderId="153" xfId="1" applyNumberFormat="1" applyFont="1" applyBorder="1" applyProtection="1">
      <protection locked="0"/>
    </xf>
    <xf numFmtId="49" fontId="2" fillId="0" borderId="10" xfId="0" applyNumberFormat="1" applyFont="1" applyFill="1" applyBorder="1" applyAlignment="1" applyProtection="1">
      <alignment horizontal="center"/>
      <protection locked="0"/>
    </xf>
    <xf numFmtId="49" fontId="2" fillId="0" borderId="0" xfId="0" applyNumberFormat="1" applyFont="1" applyFill="1" applyBorder="1" applyAlignment="1" applyProtection="1">
      <alignment horizontal="center"/>
      <protection locked="0"/>
    </xf>
    <xf numFmtId="49" fontId="2" fillId="0" borderId="0" xfId="0" applyNumberFormat="1" applyFont="1" applyFill="1" applyBorder="1" applyProtection="1">
      <protection locked="0"/>
    </xf>
    <xf numFmtId="49" fontId="2" fillId="6" borderId="6" xfId="0" applyNumberFormat="1" applyFont="1" applyFill="1" applyBorder="1" applyAlignment="1" applyProtection="1">
      <alignment horizontal="center"/>
    </xf>
    <xf numFmtId="49" fontId="2" fillId="6" borderId="47" xfId="0" applyNumberFormat="1" applyFont="1" applyFill="1" applyBorder="1" applyAlignment="1" applyProtection="1">
      <alignment horizontal="center"/>
    </xf>
    <xf numFmtId="0" fontId="2" fillId="0" borderId="96" xfId="0" applyFont="1" applyBorder="1" applyProtection="1">
      <protection locked="0"/>
    </xf>
    <xf numFmtId="0" fontId="2" fillId="0" borderId="106" xfId="0" applyFont="1" applyBorder="1" applyProtection="1">
      <protection locked="0"/>
    </xf>
    <xf numFmtId="0" fontId="2" fillId="0" borderId="7" xfId="0" applyFont="1" applyBorder="1" applyProtection="1">
      <protection locked="0"/>
    </xf>
    <xf numFmtId="0" fontId="2" fillId="0" borderId="9" xfId="0" applyFont="1" applyBorder="1" applyProtection="1">
      <protection locked="0"/>
    </xf>
    <xf numFmtId="0" fontId="2" fillId="0" borderId="60" xfId="0" applyFont="1" applyBorder="1" applyProtection="1">
      <protection locked="0"/>
    </xf>
    <xf numFmtId="0" fontId="2" fillId="0" borderId="14" xfId="0" quotePrefix="1" applyFont="1" applyFill="1" applyBorder="1" applyAlignment="1" applyProtection="1">
      <alignment horizontal="left"/>
      <protection locked="0"/>
    </xf>
    <xf numFmtId="0" fontId="2" fillId="0" borderId="96" xfId="7" applyFont="1" applyBorder="1" applyProtection="1">
      <protection locked="0"/>
    </xf>
    <xf numFmtId="0" fontId="2" fillId="0" borderId="7" xfId="7" applyFont="1" applyBorder="1" applyProtection="1">
      <protection locked="0"/>
    </xf>
    <xf numFmtId="0" fontId="3" fillId="0" borderId="0" xfId="7" applyFont="1" applyFill="1" applyProtection="1">
      <protection locked="0"/>
    </xf>
    <xf numFmtId="0" fontId="2" fillId="0" borderId="0" xfId="7" applyFont="1" applyFill="1" applyProtection="1">
      <protection locked="0"/>
    </xf>
    <xf numFmtId="3" fontId="2" fillId="0" borderId="0" xfId="7" applyNumberFormat="1" applyFont="1" applyFill="1" applyProtection="1">
      <protection locked="0"/>
    </xf>
    <xf numFmtId="0" fontId="3" fillId="0" borderId="10" xfId="7" applyFont="1" applyFill="1" applyBorder="1" applyProtection="1">
      <protection locked="0"/>
    </xf>
    <xf numFmtId="0" fontId="2" fillId="0" borderId="10" xfId="0" applyFont="1" applyFill="1" applyBorder="1" applyAlignment="1" applyProtection="1">
      <alignment horizontal="center"/>
      <protection locked="0"/>
    </xf>
    <xf numFmtId="3" fontId="2" fillId="0" borderId="0" xfId="0" applyNumberFormat="1" applyFont="1" applyFill="1" applyBorder="1" applyProtection="1">
      <protection locked="0"/>
    </xf>
    <xf numFmtId="0" fontId="21" fillId="0" borderId="0" xfId="0" applyFont="1" applyFill="1" applyAlignment="1" applyProtection="1">
      <alignment horizontal="center"/>
      <protection locked="0"/>
    </xf>
    <xf numFmtId="0" fontId="2" fillId="0" borderId="113" xfId="0" applyFont="1" applyFill="1" applyBorder="1" applyAlignment="1" applyProtection="1">
      <alignment horizontal="left"/>
      <protection locked="0"/>
    </xf>
    <xf numFmtId="0" fontId="2" fillId="0" borderId="20" xfId="0" applyFont="1" applyFill="1" applyBorder="1" applyAlignment="1" applyProtection="1">
      <alignment horizontal="left"/>
      <protection locked="0"/>
    </xf>
    <xf numFmtId="0" fontId="2" fillId="0" borderId="17" xfId="0" applyFont="1" applyFill="1" applyBorder="1" applyAlignment="1" applyProtection="1">
      <alignment horizontal="left"/>
      <protection locked="0"/>
    </xf>
    <xf numFmtId="0" fontId="2" fillId="0" borderId="103" xfId="0" applyNumberFormat="1" applyFont="1" applyFill="1" applyBorder="1" applyAlignment="1" applyProtection="1">
      <alignment horizontal="center" vertical="top" wrapText="1"/>
      <protection locked="0"/>
    </xf>
    <xf numFmtId="167" fontId="2" fillId="6" borderId="9" xfId="0" applyNumberFormat="1" applyFont="1" applyFill="1" applyBorder="1" applyProtection="1"/>
    <xf numFmtId="3" fontId="2" fillId="0" borderId="10" xfId="0" applyNumberFormat="1" applyFont="1" applyFill="1" applyBorder="1" applyProtection="1">
      <protection locked="0"/>
    </xf>
    <xf numFmtId="3" fontId="3" fillId="0" borderId="0" xfId="0" applyNumberFormat="1" applyFont="1" applyFill="1" applyProtection="1">
      <protection locked="0"/>
    </xf>
    <xf numFmtId="0" fontId="3" fillId="0" borderId="0" xfId="7" applyFont="1" applyFill="1" applyBorder="1" applyProtection="1">
      <protection locked="0"/>
    </xf>
    <xf numFmtId="0" fontId="3" fillId="0" borderId="10" xfId="0" applyFont="1" applyBorder="1" applyProtection="1">
      <protection locked="0"/>
    </xf>
    <xf numFmtId="166" fontId="2" fillId="0" borderId="9" xfId="1" applyNumberFormat="1" applyFont="1" applyBorder="1" applyProtection="1">
      <protection locked="0"/>
    </xf>
    <xf numFmtId="0" fontId="2" fillId="0" borderId="10" xfId="6" applyFont="1" applyFill="1" applyBorder="1" applyProtection="1">
      <protection locked="0"/>
    </xf>
    <xf numFmtId="0" fontId="2" fillId="0" borderId="10" xfId="6" applyFont="1" applyFill="1" applyBorder="1" applyAlignment="1" applyProtection="1">
      <alignment horizontal="center"/>
      <protection locked="0"/>
    </xf>
    <xf numFmtId="0" fontId="2" fillId="0" borderId="0" xfId="6" applyFont="1" applyFill="1" applyBorder="1" applyProtection="1">
      <protection locked="0"/>
    </xf>
    <xf numFmtId="0" fontId="2" fillId="0" borderId="0" xfId="6" applyFont="1" applyFill="1" applyProtection="1">
      <protection locked="0"/>
    </xf>
    <xf numFmtId="0" fontId="14" fillId="0" borderId="9" xfId="9" applyFont="1" applyBorder="1" applyAlignment="1" applyProtection="1">
      <alignment horizontal="center"/>
      <protection locked="0"/>
    </xf>
    <xf numFmtId="0" fontId="2" fillId="0" borderId="0" xfId="0" applyFont="1" applyFill="1" applyBorder="1" applyProtection="1"/>
    <xf numFmtId="0" fontId="14" fillId="0" borderId="0" xfId="0" applyFont="1" applyFill="1" applyProtection="1"/>
    <xf numFmtId="0" fontId="14" fillId="0" borderId="0" xfId="0" applyFont="1" applyProtection="1"/>
    <xf numFmtId="0" fontId="3" fillId="0" borderId="0" xfId="0" applyFont="1" applyFill="1" applyAlignment="1" applyProtection="1">
      <alignment horizontal="left"/>
    </xf>
    <xf numFmtId="0" fontId="2" fillId="0" borderId="0" xfId="0" applyFont="1" applyFill="1" applyAlignment="1" applyProtection="1">
      <alignment horizontal="centerContinuous"/>
    </xf>
    <xf numFmtId="0" fontId="2" fillId="0" borderId="0" xfId="0" applyFont="1" applyFill="1" applyAlignment="1" applyProtection="1">
      <alignment horizontal="center"/>
    </xf>
    <xf numFmtId="0" fontId="3" fillId="0" borderId="0" xfId="0" applyFont="1" applyAlignment="1" applyProtection="1">
      <alignment horizontal="left"/>
    </xf>
    <xf numFmtId="0" fontId="2" fillId="0" borderId="0" xfId="0" applyFont="1" applyAlignment="1" applyProtection="1">
      <alignment horizontal="centerContinuous"/>
    </xf>
    <xf numFmtId="0" fontId="2" fillId="0" borderId="0" xfId="0" applyFont="1" applyAlignment="1" applyProtection="1">
      <alignment horizontal="center"/>
    </xf>
    <xf numFmtId="0" fontId="2" fillId="0" borderId="0" xfId="0" applyFont="1" applyAlignment="1" applyProtection="1">
      <alignment horizontal="left"/>
    </xf>
    <xf numFmtId="0" fontId="2" fillId="0" borderId="0" xfId="0" applyFont="1" applyFill="1" applyAlignment="1" applyProtection="1">
      <alignment horizontal="left"/>
    </xf>
    <xf numFmtId="0" fontId="2" fillId="0" borderId="0" xfId="0" applyFont="1" applyFill="1" applyProtection="1"/>
    <xf numFmtId="0" fontId="14" fillId="0" borderId="0" xfId="0" applyFont="1" applyBorder="1" applyProtection="1"/>
    <xf numFmtId="0" fontId="2" fillId="0" borderId="0" xfId="0" applyFont="1" applyFill="1" applyBorder="1" applyAlignment="1" applyProtection="1">
      <alignment horizontal="center" vertical="top"/>
    </xf>
    <xf numFmtId="0" fontId="2" fillId="0" borderId="0" xfId="0" applyFont="1" applyFill="1" applyBorder="1" applyAlignment="1" applyProtection="1">
      <alignment vertical="top"/>
    </xf>
    <xf numFmtId="49" fontId="2" fillId="0" borderId="0" xfId="0" applyNumberFormat="1" applyFont="1" applyFill="1" applyAlignment="1" applyProtection="1">
      <alignment horizontal="center"/>
    </xf>
    <xf numFmtId="0" fontId="14" fillId="0" borderId="0" xfId="0" applyFont="1" applyAlignment="1" applyProtection="1">
      <alignment horizontal="center"/>
    </xf>
    <xf numFmtId="0" fontId="2" fillId="0" borderId="0" xfId="0" applyFont="1" applyProtection="1"/>
    <xf numFmtId="0" fontId="2" fillId="0" borderId="0" xfId="0" applyFont="1" applyAlignment="1" applyProtection="1"/>
    <xf numFmtId="0" fontId="2" fillId="0" borderId="88" xfId="0" applyFont="1" applyBorder="1" applyAlignment="1" applyProtection="1">
      <alignment horizontal="left"/>
    </xf>
    <xf numFmtId="0" fontId="2" fillId="0" borderId="0" xfId="0" applyFont="1" applyBorder="1" applyProtection="1"/>
    <xf numFmtId="0" fontId="2" fillId="0" borderId="0" xfId="0" applyFont="1" applyAlignment="1" applyProtection="1">
      <alignment horizontal="right"/>
    </xf>
    <xf numFmtId="0" fontId="14" fillId="0" borderId="0" xfId="0" applyFont="1" applyAlignment="1" applyProtection="1">
      <alignment horizontal="left"/>
    </xf>
    <xf numFmtId="0" fontId="2" fillId="0" borderId="0" xfId="10" quotePrefix="1" applyFont="1" applyAlignment="1" applyProtection="1">
      <alignment horizontal="right"/>
    </xf>
    <xf numFmtId="0" fontId="2" fillId="0" borderId="0" xfId="10" applyFont="1" applyFill="1" applyAlignment="1" applyProtection="1">
      <alignment horizontal="left"/>
    </xf>
    <xf numFmtId="0" fontId="2" fillId="0" borderId="0" xfId="10" applyFont="1" applyFill="1" applyProtection="1"/>
    <xf numFmtId="0" fontId="2" fillId="0" borderId="0" xfId="10" applyFont="1" applyProtection="1"/>
    <xf numFmtId="0" fontId="2" fillId="0" borderId="10" xfId="7" applyFont="1" applyFill="1" applyBorder="1" applyProtection="1">
      <protection locked="0"/>
    </xf>
    <xf numFmtId="0" fontId="15" fillId="0" borderId="118" xfId="0" applyFont="1" applyBorder="1" applyAlignment="1" applyProtection="1">
      <alignment wrapText="1"/>
    </xf>
    <xf numFmtId="0" fontId="14" fillId="0" borderId="97" xfId="0" applyFont="1" applyBorder="1" applyProtection="1"/>
    <xf numFmtId="0" fontId="2" fillId="0" borderId="31" xfId="0" applyFont="1" applyFill="1" applyBorder="1" applyAlignment="1" applyProtection="1"/>
    <xf numFmtId="0" fontId="2" fillId="0" borderId="11" xfId="0" quotePrefix="1" applyFont="1" applyFill="1" applyBorder="1" applyAlignment="1" applyProtection="1">
      <alignment horizontal="center"/>
    </xf>
    <xf numFmtId="0" fontId="2" fillId="0" borderId="20" xfId="0" applyFont="1" applyFill="1" applyBorder="1" applyAlignment="1" applyProtection="1"/>
    <xf numFmtId="0" fontId="2" fillId="0" borderId="101" xfId="0" quotePrefix="1" applyFont="1" applyFill="1" applyBorder="1" applyAlignment="1" applyProtection="1">
      <alignment horizontal="center"/>
    </xf>
    <xf numFmtId="0" fontId="2" fillId="0" borderId="20" xfId="0" applyFont="1" applyFill="1" applyBorder="1" applyAlignment="1" applyProtection="1">
      <alignment horizontal="right"/>
    </xf>
    <xf numFmtId="0" fontId="15" fillId="0" borderId="18" xfId="0" applyFont="1" applyBorder="1" applyProtection="1"/>
    <xf numFmtId="0" fontId="2" fillId="0" borderId="101" xfId="0" applyFont="1" applyFill="1" applyBorder="1" applyAlignment="1" applyProtection="1">
      <alignment horizontal="center"/>
    </xf>
    <xf numFmtId="0" fontId="14" fillId="0" borderId="20" xfId="0" applyFont="1" applyBorder="1" applyAlignment="1" applyProtection="1">
      <alignment horizontal="right"/>
    </xf>
    <xf numFmtId="0" fontId="14" fillId="0" borderId="101" xfId="0" applyFont="1" applyBorder="1" applyAlignment="1" applyProtection="1">
      <alignment horizontal="center"/>
    </xf>
    <xf numFmtId="0" fontId="15" fillId="0" borderId="18" xfId="0" applyFont="1" applyBorder="1" applyAlignment="1" applyProtection="1">
      <alignment wrapText="1"/>
    </xf>
    <xf numFmtId="0" fontId="14" fillId="0" borderId="17" xfId="0" applyFont="1" applyBorder="1" applyAlignment="1" applyProtection="1">
      <alignment horizontal="right"/>
    </xf>
    <xf numFmtId="0" fontId="14" fillId="0" borderId="15" xfId="0" applyFont="1" applyBorder="1" applyAlignment="1" applyProtection="1">
      <alignment horizontal="center"/>
    </xf>
    <xf numFmtId="0" fontId="2" fillId="0" borderId="119" xfId="0" applyFont="1" applyBorder="1" applyProtection="1">
      <protection locked="0"/>
    </xf>
    <xf numFmtId="0" fontId="2" fillId="0" borderId="4" xfId="0" applyFont="1" applyBorder="1" applyProtection="1">
      <protection locked="0"/>
    </xf>
    <xf numFmtId="0" fontId="2" fillId="0" borderId="18" xfId="0" applyFont="1" applyBorder="1" applyProtection="1">
      <protection locked="0"/>
    </xf>
    <xf numFmtId="0" fontId="2" fillId="0" borderId="92" xfId="0" applyFont="1" applyBorder="1" applyProtection="1">
      <protection locked="0"/>
    </xf>
    <xf numFmtId="0" fontId="16" fillId="0" borderId="18" xfId="0" applyFont="1" applyBorder="1" applyProtection="1">
      <protection locked="0"/>
    </xf>
    <xf numFmtId="0" fontId="2" fillId="0" borderId="4" xfId="0" applyFont="1" applyBorder="1" applyAlignment="1" applyProtection="1">
      <alignment horizontal="right"/>
      <protection locked="0"/>
    </xf>
    <xf numFmtId="49" fontId="2" fillId="0" borderId="61" xfId="0" applyNumberFormat="1" applyFont="1" applyBorder="1" applyProtection="1">
      <protection locked="0"/>
    </xf>
    <xf numFmtId="0" fontId="2" fillId="0" borderId="138" xfId="0" applyFont="1" applyBorder="1" applyAlignment="1" applyProtection="1">
      <alignment horizontal="right"/>
      <protection locked="0"/>
    </xf>
    <xf numFmtId="49" fontId="2" fillId="0" borderId="142" xfId="0" applyNumberFormat="1" applyFont="1" applyBorder="1" applyProtection="1">
      <protection locked="0"/>
    </xf>
    <xf numFmtId="0" fontId="23" fillId="0" borderId="97" xfId="0" applyFont="1" applyFill="1" applyBorder="1" applyAlignment="1" applyProtection="1">
      <alignment horizontal="center" vertical="center"/>
    </xf>
    <xf numFmtId="0" fontId="23" fillId="0" borderId="117"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23" fillId="0" borderId="7"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23" fillId="0" borderId="17" xfId="0" applyFont="1" applyFill="1" applyBorder="1" applyAlignment="1" applyProtection="1">
      <alignment horizontal="center" vertical="center"/>
    </xf>
    <xf numFmtId="0" fontId="23" fillId="0" borderId="15" xfId="0" applyFont="1" applyFill="1" applyBorder="1" applyAlignment="1" applyProtection="1">
      <alignment horizontal="center" vertical="center"/>
    </xf>
    <xf numFmtId="0" fontId="23" fillId="0" borderId="9" xfId="0" applyFont="1" applyFill="1" applyBorder="1" applyAlignment="1" applyProtection="1">
      <alignment horizontal="center" vertical="center"/>
    </xf>
    <xf numFmtId="0" fontId="3" fillId="0" borderId="29" xfId="0" applyFont="1" applyFill="1" applyBorder="1" applyAlignment="1" applyProtection="1"/>
    <xf numFmtId="0" fontId="3" fillId="0" borderId="58" xfId="0" applyFont="1" applyFill="1" applyBorder="1" applyAlignment="1" applyProtection="1"/>
    <xf numFmtId="0" fontId="3" fillId="0" borderId="94" xfId="0" applyFont="1" applyFill="1" applyBorder="1" applyAlignment="1" applyProtection="1"/>
    <xf numFmtId="0" fontId="3" fillId="0" borderId="0" xfId="0" applyFont="1" applyFill="1" applyBorder="1" applyAlignment="1" applyProtection="1"/>
    <xf numFmtId="0" fontId="3" fillId="0" borderId="18" xfId="0" applyFont="1" applyFill="1" applyBorder="1" applyAlignment="1" applyProtection="1">
      <alignment horizontal="left"/>
    </xf>
    <xf numFmtId="0" fontId="3" fillId="0" borderId="162" xfId="0" applyFont="1" applyFill="1" applyBorder="1" applyAlignment="1" applyProtection="1"/>
    <xf numFmtId="0" fontId="3" fillId="0" borderId="107" xfId="0" applyFont="1" applyFill="1" applyBorder="1" applyAlignment="1" applyProtection="1"/>
    <xf numFmtId="0" fontId="2" fillId="0" borderId="108" xfId="0" applyFont="1" applyFill="1" applyBorder="1" applyAlignment="1" applyProtection="1">
      <alignment horizontal="left" indent="1"/>
    </xf>
    <xf numFmtId="0" fontId="3" fillId="0" borderId="109" xfId="0" quotePrefix="1" applyFont="1" applyFill="1" applyBorder="1" applyAlignment="1" applyProtection="1">
      <alignment horizontal="center"/>
    </xf>
    <xf numFmtId="0" fontId="3" fillId="0" borderId="166" xfId="0" applyFont="1" applyFill="1" applyBorder="1" applyAlignment="1" applyProtection="1">
      <alignment horizontal="left"/>
    </xf>
    <xf numFmtId="0" fontId="3" fillId="0" borderId="167" xfId="0" applyFont="1" applyFill="1" applyBorder="1" applyAlignment="1" applyProtection="1">
      <alignment horizontal="left"/>
    </xf>
    <xf numFmtId="0" fontId="3" fillId="0" borderId="168" xfId="0" applyFont="1" applyFill="1" applyBorder="1" applyAlignment="1" applyProtection="1">
      <alignment horizontal="center"/>
    </xf>
    <xf numFmtId="0" fontId="3" fillId="0" borderId="165" xfId="0" applyFont="1" applyFill="1" applyBorder="1" applyAlignment="1" applyProtection="1"/>
    <xf numFmtId="0" fontId="3" fillId="0" borderId="110" xfId="0" applyFont="1" applyFill="1" applyBorder="1" applyAlignment="1" applyProtection="1"/>
    <xf numFmtId="0" fontId="3" fillId="0" borderId="111" xfId="0" applyFont="1" applyFill="1" applyBorder="1" applyAlignment="1" applyProtection="1"/>
    <xf numFmtId="0" fontId="3" fillId="0" borderId="112" xfId="0" applyFont="1" applyFill="1" applyBorder="1" applyAlignment="1" applyProtection="1">
      <alignment horizontal="center"/>
    </xf>
    <xf numFmtId="0" fontId="3" fillId="0" borderId="27" xfId="0" applyFont="1" applyFill="1" applyBorder="1" applyAlignment="1" applyProtection="1"/>
    <xf numFmtId="0" fontId="3" fillId="0" borderId="60" xfId="0" applyFont="1" applyFill="1" applyBorder="1" applyAlignment="1" applyProtection="1"/>
    <xf numFmtId="0" fontId="3" fillId="0" borderId="75" xfId="0" applyFont="1" applyFill="1" applyBorder="1" applyAlignment="1" applyProtection="1">
      <alignment horizontal="center"/>
    </xf>
    <xf numFmtId="0" fontId="3" fillId="0" borderId="178" xfId="0" applyFont="1" applyFill="1" applyBorder="1" applyProtection="1"/>
    <xf numFmtId="0" fontId="2" fillId="0" borderId="129" xfId="0" applyFont="1" applyFill="1" applyBorder="1" applyProtection="1"/>
    <xf numFmtId="0" fontId="2" fillId="0" borderId="179" xfId="0" applyFont="1" applyFill="1" applyBorder="1" applyProtection="1"/>
    <xf numFmtId="0" fontId="2" fillId="0" borderId="151" xfId="0" applyFont="1" applyFill="1" applyBorder="1" applyProtection="1"/>
    <xf numFmtId="0" fontId="23" fillId="0" borderId="115" xfId="0" applyFont="1" applyFill="1" applyBorder="1" applyAlignment="1" applyProtection="1">
      <alignment horizontal="center" vertical="center"/>
    </xf>
    <xf numFmtId="0" fontId="23" fillId="0" borderId="114" xfId="0" applyFont="1" applyFill="1" applyBorder="1" applyAlignment="1" applyProtection="1">
      <alignment horizontal="center" vertical="center"/>
    </xf>
    <xf numFmtId="0" fontId="3" fillId="0" borderId="42" xfId="0" applyFont="1" applyFill="1" applyBorder="1" applyAlignment="1" applyProtection="1">
      <alignment horizontal="center"/>
    </xf>
    <xf numFmtId="164" fontId="2" fillId="2" borderId="31" xfId="4" quotePrefix="1" applyFont="1" applyFill="1" applyBorder="1" applyAlignment="1" applyProtection="1">
      <alignment horizontal="left"/>
      <protection locked="0"/>
    </xf>
    <xf numFmtId="164" fontId="2" fillId="0" borderId="20" xfId="4" quotePrefix="1" applyFont="1" applyBorder="1" applyAlignment="1" applyProtection="1">
      <alignment horizontal="left"/>
      <protection locked="0"/>
    </xf>
    <xf numFmtId="0" fontId="2" fillId="0" borderId="20" xfId="0" quotePrefix="1" applyFont="1" applyFill="1" applyBorder="1" applyAlignment="1" applyProtection="1">
      <alignment horizontal="left"/>
      <protection locked="0"/>
    </xf>
    <xf numFmtId="0" fontId="2" fillId="0" borderId="12" xfId="0" quotePrefix="1" applyFont="1" applyFill="1" applyBorder="1" applyProtection="1">
      <protection locked="0"/>
    </xf>
    <xf numFmtId="0" fontId="2" fillId="0" borderId="12" xfId="0" applyFont="1" applyFill="1" applyBorder="1" applyProtection="1">
      <protection locked="0"/>
    </xf>
    <xf numFmtId="0" fontId="2" fillId="0" borderId="12" xfId="0" quotePrefix="1" applyFont="1" applyFill="1" applyBorder="1" applyAlignment="1" applyProtection="1">
      <alignment horizontal="left"/>
      <protection locked="0"/>
    </xf>
    <xf numFmtId="0" fontId="2" fillId="0" borderId="20" xfId="0" applyFont="1" applyFill="1" applyBorder="1" applyProtection="1">
      <protection locked="0"/>
    </xf>
    <xf numFmtId="0" fontId="2" fillId="0" borderId="189" xfId="0" applyFont="1" applyBorder="1" applyAlignment="1" applyProtection="1">
      <alignment horizontal="right"/>
      <protection locked="0"/>
    </xf>
    <xf numFmtId="166" fontId="2" fillId="0" borderId="74" xfId="1" applyNumberFormat="1" applyFont="1" applyBorder="1" applyAlignment="1" applyProtection="1">
      <alignment horizontal="center"/>
      <protection locked="0"/>
    </xf>
    <xf numFmtId="166" fontId="2" fillId="0" borderId="148" xfId="1" applyNumberFormat="1" applyFont="1" applyFill="1" applyBorder="1" applyProtection="1">
      <protection locked="0"/>
    </xf>
    <xf numFmtId="166" fontId="2" fillId="0" borderId="154" xfId="1" applyNumberFormat="1" applyFont="1" applyFill="1" applyBorder="1" applyProtection="1">
      <protection locked="0"/>
    </xf>
    <xf numFmtId="166" fontId="2" fillId="0" borderId="140" xfId="1" applyNumberFormat="1" applyFont="1" applyFill="1" applyBorder="1" applyProtection="1">
      <protection locked="0"/>
    </xf>
    <xf numFmtId="166" fontId="14" fillId="6" borderId="0" xfId="1" applyNumberFormat="1" applyFont="1" applyFill="1" applyBorder="1"/>
    <xf numFmtId="166" fontId="14" fillId="6" borderId="156" xfId="1" applyNumberFormat="1" applyFont="1" applyFill="1" applyBorder="1"/>
    <xf numFmtId="166" fontId="14" fillId="6" borderId="15" xfId="1" applyNumberFormat="1" applyFont="1" applyFill="1" applyBorder="1"/>
    <xf numFmtId="166" fontId="14" fillId="6" borderId="151" xfId="1" applyNumberFormat="1" applyFont="1" applyFill="1" applyBorder="1"/>
    <xf numFmtId="166" fontId="14" fillId="6" borderId="157" xfId="1" applyNumberFormat="1" applyFont="1" applyFill="1" applyBorder="1"/>
    <xf numFmtId="166" fontId="2" fillId="0" borderId="147" xfId="1" applyNumberFormat="1" applyFont="1" applyFill="1" applyBorder="1" applyProtection="1">
      <protection locked="0"/>
    </xf>
    <xf numFmtId="166" fontId="2" fillId="0" borderId="152" xfId="1" applyNumberFormat="1" applyFont="1" applyFill="1" applyBorder="1" applyProtection="1">
      <protection locked="0"/>
    </xf>
    <xf numFmtId="166" fontId="2" fillId="0" borderId="153" xfId="1" applyNumberFormat="1" applyFont="1" applyFill="1" applyBorder="1" applyProtection="1">
      <protection locked="0"/>
    </xf>
    <xf numFmtId="166" fontId="14" fillId="6" borderId="46" xfId="1" applyNumberFormat="1" applyFont="1" applyFill="1" applyBorder="1"/>
    <xf numFmtId="166" fontId="2" fillId="0" borderId="146" xfId="1" applyNumberFormat="1" applyFont="1" applyFill="1" applyBorder="1" applyAlignment="1" applyProtection="1">
      <alignment horizontal="center"/>
      <protection locked="0"/>
    </xf>
    <xf numFmtId="166" fontId="2" fillId="0" borderId="8" xfId="1" applyNumberFormat="1" applyFont="1" applyFill="1" applyBorder="1" applyProtection="1">
      <protection locked="0"/>
    </xf>
    <xf numFmtId="166" fontId="2" fillId="0" borderId="8" xfId="1" applyNumberFormat="1" applyFont="1" applyFill="1" applyBorder="1" applyAlignment="1" applyProtection="1">
      <alignment horizontal="center"/>
      <protection locked="0"/>
    </xf>
    <xf numFmtId="166" fontId="2" fillId="0" borderId="14" xfId="1" applyNumberFormat="1" applyFont="1" applyBorder="1" applyProtection="1">
      <protection locked="0"/>
    </xf>
    <xf numFmtId="166" fontId="2" fillId="0" borderId="8" xfId="1" applyNumberFormat="1" applyFont="1" applyBorder="1" applyProtection="1">
      <protection locked="0"/>
    </xf>
    <xf numFmtId="166" fontId="2" fillId="0" borderId="8" xfId="1" applyNumberFormat="1" applyFont="1" applyBorder="1" applyAlignment="1" applyProtection="1">
      <alignment horizontal="center"/>
      <protection locked="0"/>
    </xf>
    <xf numFmtId="166" fontId="2" fillId="0" borderId="6" xfId="1" applyNumberFormat="1" applyFont="1" applyBorder="1" applyProtection="1">
      <protection locked="0"/>
    </xf>
    <xf numFmtId="166" fontId="2" fillId="0" borderId="6" xfId="1" applyNumberFormat="1" applyFont="1" applyFill="1" applyBorder="1" applyProtection="1">
      <protection locked="0"/>
    </xf>
    <xf numFmtId="166" fontId="2" fillId="0" borderId="71" xfId="1" applyNumberFormat="1" applyFont="1" applyBorder="1" applyProtection="1">
      <protection locked="0"/>
    </xf>
    <xf numFmtId="166" fontId="3" fillId="0" borderId="8" xfId="1" applyNumberFormat="1" applyFont="1" applyBorder="1" applyProtection="1">
      <protection locked="0"/>
    </xf>
    <xf numFmtId="166" fontId="2" fillId="0" borderId="74" xfId="1" quotePrefix="1" applyNumberFormat="1" applyFont="1" applyFill="1" applyBorder="1" applyAlignment="1" applyProtection="1">
      <alignment horizontal="center"/>
      <protection locked="0"/>
    </xf>
    <xf numFmtId="166" fontId="2" fillId="0" borderId="17" xfId="1" applyNumberFormat="1" applyFont="1" applyFill="1" applyBorder="1" applyProtection="1">
      <protection locked="0"/>
    </xf>
    <xf numFmtId="166" fontId="2" fillId="0" borderId="183" xfId="1" applyNumberFormat="1" applyFont="1" applyFill="1" applyBorder="1" applyAlignment="1" applyProtection="1">
      <alignment horizontal="center"/>
      <protection locked="0"/>
    </xf>
    <xf numFmtId="166" fontId="2" fillId="0" borderId="37" xfId="1" applyNumberFormat="1" applyFont="1" applyFill="1" applyBorder="1" applyAlignment="1" applyProtection="1">
      <alignment horizontal="center"/>
      <protection locked="0"/>
    </xf>
    <xf numFmtId="166" fontId="2" fillId="0" borderId="43" xfId="1" applyNumberFormat="1" applyFont="1" applyFill="1" applyBorder="1" applyAlignment="1" applyProtection="1">
      <alignment horizontal="center"/>
      <protection locked="0"/>
    </xf>
    <xf numFmtId="166" fontId="2" fillId="0" borderId="34" xfId="1" applyNumberFormat="1" applyFont="1" applyFill="1" applyBorder="1" applyAlignment="1" applyProtection="1">
      <alignment horizontal="center"/>
      <protection locked="0"/>
    </xf>
    <xf numFmtId="166" fontId="2" fillId="0" borderId="75" xfId="1" applyNumberFormat="1" applyFont="1" applyBorder="1" applyAlignment="1" applyProtection="1">
      <alignment horizontal="center"/>
      <protection locked="0"/>
    </xf>
    <xf numFmtId="166" fontId="2" fillId="0" borderId="28" xfId="1" applyNumberFormat="1" applyFont="1" applyBorder="1" applyAlignment="1" applyProtection="1">
      <alignment horizontal="center"/>
      <protection locked="0"/>
    </xf>
    <xf numFmtId="166" fontId="2" fillId="0" borderId="38" xfId="1" applyNumberFormat="1" applyFont="1" applyFill="1" applyBorder="1" applyAlignment="1" applyProtection="1">
      <alignment horizontal="center"/>
      <protection locked="0"/>
    </xf>
    <xf numFmtId="166" fontId="2" fillId="0" borderId="181" xfId="1" applyNumberFormat="1" applyFont="1" applyFill="1" applyBorder="1" applyAlignment="1" applyProtection="1">
      <alignment horizontal="center"/>
      <protection locked="0"/>
    </xf>
    <xf numFmtId="166" fontId="2" fillId="0" borderId="185" xfId="1" applyNumberFormat="1" applyFont="1" applyFill="1" applyBorder="1" applyAlignment="1" applyProtection="1">
      <alignment horizontal="center"/>
      <protection locked="0"/>
    </xf>
    <xf numFmtId="166" fontId="2" fillId="0" borderId="30" xfId="1" applyNumberFormat="1" applyFont="1" applyFill="1" applyBorder="1" applyAlignment="1" applyProtection="1">
      <alignment horizontal="center"/>
      <protection locked="0"/>
    </xf>
    <xf numFmtId="166" fontId="2" fillId="0" borderId="139" xfId="1" applyNumberFormat="1" applyFont="1" applyFill="1" applyBorder="1" applyAlignment="1" applyProtection="1">
      <alignment horizontal="center"/>
      <protection locked="0"/>
    </xf>
    <xf numFmtId="166" fontId="2" fillId="0" borderId="14" xfId="1" applyNumberFormat="1" applyFont="1" applyFill="1" applyBorder="1" applyAlignment="1" applyProtection="1">
      <alignment horizontal="center"/>
      <protection locked="0"/>
    </xf>
    <xf numFmtId="166" fontId="2" fillId="0" borderId="5" xfId="1" applyNumberFormat="1" applyFont="1" applyFill="1" applyBorder="1" applyAlignment="1" applyProtection="1">
      <alignment horizontal="center"/>
      <protection locked="0"/>
    </xf>
    <xf numFmtId="166" fontId="2" fillId="0" borderId="9" xfId="1" applyNumberFormat="1" applyFont="1" applyFill="1" applyBorder="1" applyAlignment="1" applyProtection="1">
      <alignment horizontal="center"/>
      <protection locked="0"/>
    </xf>
    <xf numFmtId="166" fontId="2" fillId="0" borderId="7" xfId="1" applyNumberFormat="1" applyFont="1" applyFill="1" applyBorder="1" applyProtection="1">
      <protection locked="0"/>
    </xf>
    <xf numFmtId="166" fontId="2" fillId="0" borderId="9" xfId="1" applyNumberFormat="1" applyFont="1" applyFill="1" applyBorder="1" applyProtection="1">
      <protection locked="0"/>
    </xf>
    <xf numFmtId="166" fontId="2" fillId="0" borderId="27" xfId="1" applyNumberFormat="1" applyFont="1" applyBorder="1" applyProtection="1">
      <protection locked="0"/>
    </xf>
    <xf numFmtId="166" fontId="2" fillId="0" borderId="28" xfId="1" applyNumberFormat="1" applyFont="1" applyBorder="1" applyProtection="1">
      <protection locked="0"/>
    </xf>
    <xf numFmtId="166" fontId="2" fillId="0" borderId="39" xfId="1" applyNumberFormat="1" applyFont="1" applyBorder="1" applyProtection="1">
      <protection locked="0"/>
    </xf>
    <xf numFmtId="166" fontId="2" fillId="0" borderId="38" xfId="1" applyNumberFormat="1" applyFont="1" applyBorder="1" applyProtection="1">
      <protection locked="0"/>
    </xf>
    <xf numFmtId="166" fontId="2" fillId="0" borderId="33" xfId="1" applyNumberFormat="1" applyFont="1" applyBorder="1" applyProtection="1">
      <protection locked="0"/>
    </xf>
    <xf numFmtId="166" fontId="2" fillId="0" borderId="34" xfId="1" applyNumberFormat="1" applyFont="1" applyBorder="1" applyProtection="1">
      <protection locked="0"/>
    </xf>
    <xf numFmtId="166" fontId="2" fillId="0" borderId="44" xfId="1" applyNumberFormat="1" applyFont="1" applyBorder="1" applyProtection="1">
      <protection locked="0"/>
    </xf>
    <xf numFmtId="166" fontId="2" fillId="0" borderId="45" xfId="1" applyNumberFormat="1" applyFont="1" applyBorder="1" applyProtection="1">
      <protection locked="0"/>
    </xf>
    <xf numFmtId="166" fontId="2" fillId="0" borderId="27" xfId="1" applyNumberFormat="1" applyFont="1" applyFill="1" applyBorder="1" applyProtection="1">
      <protection locked="0"/>
    </xf>
    <xf numFmtId="166" fontId="2" fillId="0" borderId="28" xfId="1" applyNumberFormat="1" applyFont="1" applyFill="1" applyBorder="1" applyProtection="1">
      <protection locked="0"/>
    </xf>
    <xf numFmtId="166" fontId="2" fillId="0" borderId="29" xfId="1" applyNumberFormat="1" applyFont="1" applyFill="1" applyBorder="1" applyProtection="1">
      <protection locked="0"/>
    </xf>
    <xf numFmtId="166" fontId="2" fillId="0" borderId="30" xfId="1" applyNumberFormat="1" applyFont="1" applyFill="1" applyBorder="1" applyProtection="1">
      <protection locked="0"/>
    </xf>
    <xf numFmtId="166" fontId="2" fillId="0" borderId="36" xfId="1" applyNumberFormat="1" applyFont="1" applyBorder="1" applyProtection="1">
      <protection locked="0"/>
    </xf>
    <xf numFmtId="166" fontId="2" fillId="0" borderId="37" xfId="1" applyNumberFormat="1" applyFont="1" applyBorder="1" applyProtection="1">
      <protection locked="0"/>
    </xf>
    <xf numFmtId="166" fontId="2" fillId="0" borderId="8" xfId="1" applyNumberFormat="1" applyFont="1" applyBorder="1" applyAlignment="1" applyProtection="1">
      <alignment horizontal="left"/>
      <protection locked="0"/>
    </xf>
    <xf numFmtId="166" fontId="2" fillId="0" borderId="8" xfId="1" applyNumberFormat="1" applyFont="1" applyFill="1" applyBorder="1" applyAlignment="1" applyProtection="1">
      <alignment horizontal="left"/>
      <protection locked="0"/>
    </xf>
    <xf numFmtId="166" fontId="2" fillId="0" borderId="14" xfId="1" applyNumberFormat="1" applyFont="1" applyBorder="1" applyAlignment="1" applyProtection="1">
      <alignment horizontal="left"/>
      <protection locked="0"/>
    </xf>
    <xf numFmtId="166" fontId="2" fillId="0" borderId="2" xfId="1" applyNumberFormat="1" applyFont="1" applyBorder="1" applyAlignment="1" applyProtection="1">
      <alignment horizontal="left"/>
      <protection locked="0"/>
    </xf>
    <xf numFmtId="166" fontId="2" fillId="0" borderId="71" xfId="1" applyNumberFormat="1" applyFont="1" applyBorder="1" applyAlignment="1" applyProtection="1">
      <alignment horizontal="center"/>
      <protection locked="0"/>
    </xf>
    <xf numFmtId="166" fontId="2" fillId="0" borderId="71" xfId="1" applyNumberFormat="1" applyFont="1" applyFill="1" applyBorder="1" applyAlignment="1" applyProtection="1">
      <alignment horizontal="center"/>
      <protection locked="0"/>
    </xf>
    <xf numFmtId="166" fontId="2" fillId="6" borderId="71" xfId="1" applyNumberFormat="1" applyFont="1" applyFill="1" applyBorder="1" applyAlignment="1" applyProtection="1">
      <alignment horizontal="center"/>
    </xf>
    <xf numFmtId="166" fontId="2" fillId="0" borderId="6" xfId="1" applyNumberFormat="1" applyFont="1" applyBorder="1" applyAlignment="1" applyProtection="1">
      <alignment horizontal="center"/>
      <protection locked="0"/>
    </xf>
    <xf numFmtId="166" fontId="2" fillId="0" borderId="6" xfId="1" applyNumberFormat="1" applyFont="1" applyFill="1" applyBorder="1" applyAlignment="1" applyProtection="1">
      <alignment horizontal="center"/>
      <protection locked="0"/>
    </xf>
    <xf numFmtId="166" fontId="2" fillId="6" borderId="6" xfId="1" applyNumberFormat="1" applyFont="1" applyFill="1" applyBorder="1" applyAlignment="1" applyProtection="1">
      <alignment horizontal="center"/>
    </xf>
    <xf numFmtId="166" fontId="2" fillId="0" borderId="47" xfId="1" applyNumberFormat="1" applyFont="1" applyBorder="1" applyAlignment="1" applyProtection="1">
      <alignment horizontal="center"/>
      <protection locked="0"/>
    </xf>
    <xf numFmtId="166" fontId="2" fillId="0" borderId="47" xfId="1" applyNumberFormat="1" applyFont="1" applyFill="1" applyBorder="1" applyAlignment="1" applyProtection="1">
      <alignment horizontal="center"/>
      <protection locked="0"/>
    </xf>
    <xf numFmtId="166" fontId="2" fillId="0" borderId="14" xfId="1" applyNumberFormat="1" applyFont="1" applyBorder="1" applyAlignment="1" applyProtection="1">
      <alignment horizontal="center"/>
      <protection locked="0"/>
    </xf>
    <xf numFmtId="166" fontId="2" fillId="6" borderId="47" xfId="1" applyNumberFormat="1" applyFont="1" applyFill="1" applyBorder="1" applyAlignment="1" applyProtection="1">
      <alignment horizontal="center"/>
    </xf>
    <xf numFmtId="166" fontId="2" fillId="6" borderId="72" xfId="1" applyNumberFormat="1" applyFont="1" applyFill="1" applyBorder="1" applyAlignment="1" applyProtection="1">
      <alignment horizontal="center"/>
    </xf>
    <xf numFmtId="166" fontId="2" fillId="6" borderId="8" xfId="1" applyNumberFormat="1" applyFont="1" applyFill="1" applyBorder="1" applyAlignment="1" applyProtection="1">
      <alignment horizontal="center"/>
    </xf>
    <xf numFmtId="166" fontId="2" fillId="6" borderId="14" xfId="1" applyNumberFormat="1" applyFont="1" applyFill="1" applyBorder="1" applyAlignment="1" applyProtection="1">
      <alignment horizontal="center"/>
    </xf>
    <xf numFmtId="166" fontId="2" fillId="0" borderId="96" xfId="1" applyNumberFormat="1" applyFont="1" applyBorder="1" applyProtection="1">
      <protection locked="0"/>
    </xf>
    <xf numFmtId="166" fontId="2" fillId="0" borderId="96" xfId="1" applyNumberFormat="1" applyFont="1" applyFill="1" applyBorder="1" applyProtection="1">
      <protection locked="0"/>
    </xf>
    <xf numFmtId="166" fontId="2" fillId="0" borderId="7" xfId="1" applyNumberFormat="1" applyFont="1" applyBorder="1" applyProtection="1">
      <protection locked="0"/>
    </xf>
    <xf numFmtId="166" fontId="2" fillId="6" borderId="8" xfId="1" applyNumberFormat="1" applyFont="1" applyFill="1" applyBorder="1" applyProtection="1"/>
    <xf numFmtId="166" fontId="3" fillId="6" borderId="8" xfId="1" applyNumberFormat="1" applyFont="1" applyFill="1" applyBorder="1" applyAlignment="1" applyProtection="1">
      <alignment horizontal="right"/>
    </xf>
    <xf numFmtId="166" fontId="2" fillId="0" borderId="9" xfId="1" applyNumberFormat="1" applyFont="1" applyBorder="1" applyAlignment="1" applyProtection="1">
      <alignment horizontal="center"/>
      <protection locked="0"/>
    </xf>
    <xf numFmtId="166" fontId="2" fillId="0" borderId="61" xfId="1" applyNumberFormat="1" applyFont="1" applyBorder="1" applyProtection="1">
      <protection locked="0"/>
    </xf>
    <xf numFmtId="166" fontId="2" fillId="0" borderId="60" xfId="1" applyNumberFormat="1" applyFont="1" applyBorder="1" applyProtection="1">
      <protection locked="0"/>
    </xf>
    <xf numFmtId="166" fontId="14" fillId="0" borderId="60" xfId="1" applyNumberFormat="1" applyFont="1" applyFill="1" applyBorder="1" applyProtection="1">
      <protection locked="0"/>
    </xf>
    <xf numFmtId="166" fontId="2" fillId="3" borderId="60" xfId="1" applyNumberFormat="1" applyFont="1" applyFill="1" applyBorder="1" applyProtection="1"/>
    <xf numFmtId="166" fontId="2" fillId="0" borderId="142" xfId="1" applyNumberFormat="1" applyFont="1" applyBorder="1" applyProtection="1">
      <protection locked="0"/>
    </xf>
    <xf numFmtId="166" fontId="2" fillId="0" borderId="143" xfId="1" applyNumberFormat="1" applyFont="1" applyBorder="1" applyProtection="1">
      <protection locked="0"/>
    </xf>
    <xf numFmtId="166" fontId="14" fillId="0" borderId="143" xfId="1" applyNumberFormat="1" applyFont="1" applyFill="1" applyBorder="1" applyProtection="1">
      <protection locked="0"/>
    </xf>
    <xf numFmtId="166" fontId="2" fillId="3" borderId="143" xfId="1" applyNumberFormat="1" applyFont="1" applyFill="1" applyBorder="1" applyProtection="1"/>
    <xf numFmtId="166" fontId="2" fillId="0" borderId="144" xfId="1" applyNumberFormat="1" applyFont="1" applyBorder="1" applyProtection="1">
      <protection locked="0"/>
    </xf>
    <xf numFmtId="166" fontId="3" fillId="3" borderId="40" xfId="1" applyNumberFormat="1" applyFont="1" applyFill="1" applyBorder="1" applyAlignment="1" applyProtection="1">
      <alignment wrapText="1"/>
    </xf>
    <xf numFmtId="166" fontId="2" fillId="0" borderId="143" xfId="1" applyNumberFormat="1" applyFont="1" applyFill="1" applyBorder="1" applyProtection="1">
      <protection locked="0"/>
    </xf>
    <xf numFmtId="166" fontId="2" fillId="0" borderId="144" xfId="1" applyNumberFormat="1" applyFont="1" applyFill="1" applyBorder="1" applyProtection="1">
      <protection locked="0"/>
    </xf>
    <xf numFmtId="166" fontId="2" fillId="3" borderId="61" xfId="1" applyNumberFormat="1" applyFont="1" applyFill="1" applyBorder="1" applyProtection="1"/>
    <xf numFmtId="166" fontId="2" fillId="3" borderId="42" xfId="1" applyNumberFormat="1" applyFont="1" applyFill="1" applyBorder="1" applyProtection="1"/>
    <xf numFmtId="166" fontId="3" fillId="3" borderId="27" xfId="1" applyNumberFormat="1" applyFont="1" applyFill="1" applyBorder="1" applyAlignment="1" applyProtection="1">
      <alignment horizontal="center"/>
    </xf>
    <xf numFmtId="166" fontId="2" fillId="3" borderId="40" xfId="1" applyNumberFormat="1" applyFont="1" applyFill="1" applyBorder="1" applyProtection="1"/>
    <xf numFmtId="166" fontId="2" fillId="3" borderId="47" xfId="1" applyNumberFormat="1" applyFont="1" applyFill="1" applyBorder="1" applyProtection="1"/>
    <xf numFmtId="166" fontId="3" fillId="3" borderId="38" xfId="1" applyNumberFormat="1" applyFont="1" applyFill="1" applyBorder="1" applyAlignment="1" applyProtection="1">
      <alignment horizontal="center"/>
    </xf>
    <xf numFmtId="166" fontId="3" fillId="3" borderId="64" xfId="1" applyNumberFormat="1" applyFont="1" applyFill="1" applyBorder="1" applyAlignment="1" applyProtection="1">
      <alignment horizontal="left"/>
    </xf>
    <xf numFmtId="166" fontId="2" fillId="4" borderId="62" xfId="1" applyNumberFormat="1" applyFont="1" applyFill="1" applyBorder="1" applyProtection="1"/>
    <xf numFmtId="166" fontId="2" fillId="4" borderId="49" xfId="1" applyNumberFormat="1" applyFont="1" applyFill="1" applyBorder="1" applyProtection="1"/>
    <xf numFmtId="0" fontId="2" fillId="0" borderId="60" xfId="1" applyNumberFormat="1" applyFont="1" applyBorder="1" applyProtection="1">
      <protection locked="0"/>
    </xf>
    <xf numFmtId="0" fontId="2" fillId="0" borderId="143" xfId="1" applyNumberFormat="1" applyFont="1" applyBorder="1" applyProtection="1">
      <protection locked="0"/>
    </xf>
    <xf numFmtId="0" fontId="3" fillId="3" borderId="40" xfId="1" applyNumberFormat="1" applyFont="1" applyFill="1" applyBorder="1" applyAlignment="1" applyProtection="1">
      <alignment wrapText="1"/>
    </xf>
    <xf numFmtId="0" fontId="2" fillId="3" borderId="60" xfId="1" applyNumberFormat="1" applyFont="1" applyFill="1" applyBorder="1" applyProtection="1"/>
    <xf numFmtId="0" fontId="3" fillId="3" borderId="27" xfId="1" applyNumberFormat="1" applyFont="1" applyFill="1" applyBorder="1" applyAlignment="1" applyProtection="1">
      <alignment horizontal="center"/>
    </xf>
    <xf numFmtId="0" fontId="3" fillId="3" borderId="38" xfId="1" applyNumberFormat="1" applyFont="1" applyFill="1" applyBorder="1" applyAlignment="1" applyProtection="1">
      <alignment horizontal="center"/>
    </xf>
    <xf numFmtId="0" fontId="2" fillId="4" borderId="62" xfId="1" applyNumberFormat="1" applyFont="1" applyFill="1" applyBorder="1" applyProtection="1"/>
    <xf numFmtId="9" fontId="2" fillId="0" borderId="61" xfId="11" applyFont="1" applyFill="1" applyBorder="1" applyProtection="1">
      <protection locked="0"/>
    </xf>
    <xf numFmtId="9" fontId="2" fillId="0" borderId="142" xfId="11" applyFont="1" applyFill="1" applyBorder="1" applyProtection="1">
      <protection locked="0"/>
    </xf>
    <xf numFmtId="9" fontId="2" fillId="3" borderId="54" xfId="11" applyFont="1" applyFill="1" applyBorder="1" applyAlignment="1" applyProtection="1">
      <alignment wrapText="1"/>
    </xf>
    <xf numFmtId="9" fontId="2" fillId="0" borderId="145" xfId="11" applyFont="1" applyFill="1" applyBorder="1" applyAlignment="1" applyProtection="1">
      <alignment wrapText="1"/>
      <protection locked="0"/>
    </xf>
    <xf numFmtId="9" fontId="3" fillId="3" borderId="7" xfId="11" applyFont="1" applyFill="1" applyBorder="1" applyAlignment="1" applyProtection="1">
      <alignment horizontal="center"/>
    </xf>
    <xf numFmtId="9" fontId="3" fillId="3" borderId="14" xfId="11" applyFont="1" applyFill="1" applyBorder="1" applyAlignment="1" applyProtection="1">
      <alignment horizontal="center"/>
    </xf>
    <xf numFmtId="9" fontId="3" fillId="3" borderId="27" xfId="11" applyFont="1" applyFill="1" applyBorder="1" applyAlignment="1" applyProtection="1">
      <alignment horizontal="center"/>
    </xf>
    <xf numFmtId="9" fontId="3" fillId="3" borderId="38" xfId="11" applyFont="1" applyFill="1" applyBorder="1" applyAlignment="1" applyProtection="1">
      <alignment horizontal="center"/>
    </xf>
    <xf numFmtId="166" fontId="2" fillId="0" borderId="5" xfId="1" applyNumberFormat="1" applyFont="1" applyFill="1" applyBorder="1" applyProtection="1">
      <protection locked="0"/>
    </xf>
    <xf numFmtId="0" fontId="2" fillId="0" borderId="189" xfId="0" applyFont="1" applyFill="1" applyBorder="1" applyAlignment="1" applyProtection="1">
      <alignment horizontal="left"/>
      <protection locked="0"/>
    </xf>
    <xf numFmtId="0" fontId="2" fillId="0" borderId="190" xfId="0" applyFont="1" applyFill="1" applyBorder="1" applyAlignment="1" applyProtection="1">
      <alignment horizontal="left"/>
      <protection locked="0"/>
    </xf>
    <xf numFmtId="0" fontId="2" fillId="0" borderId="188" xfId="0" applyFont="1" applyFill="1" applyBorder="1" applyAlignment="1" applyProtection="1">
      <alignment horizontal="left"/>
      <protection locked="0"/>
    </xf>
    <xf numFmtId="166" fontId="2" fillId="0" borderId="188" xfId="1" applyNumberFormat="1" applyFont="1" applyFill="1" applyBorder="1" applyProtection="1">
      <protection locked="0"/>
    </xf>
    <xf numFmtId="166" fontId="3" fillId="0" borderId="40" xfId="1" applyNumberFormat="1" applyFont="1" applyFill="1" applyBorder="1" applyAlignment="1" applyProtection="1">
      <alignment horizontal="right"/>
      <protection locked="0"/>
    </xf>
    <xf numFmtId="166" fontId="3" fillId="0" borderId="133" xfId="1" applyNumberFormat="1" applyFont="1" applyFill="1" applyBorder="1" applyAlignment="1" applyProtection="1">
      <alignment horizontal="right"/>
      <protection locked="0"/>
    </xf>
    <xf numFmtId="166" fontId="3" fillId="0" borderId="134" xfId="1" applyNumberFormat="1" applyFont="1" applyFill="1" applyBorder="1" applyAlignment="1" applyProtection="1">
      <alignment horizontal="right"/>
      <protection locked="0"/>
    </xf>
    <xf numFmtId="166" fontId="2" fillId="0" borderId="153" xfId="1" quotePrefix="1" applyNumberFormat="1" applyFont="1" applyFill="1" applyBorder="1" applyAlignment="1" applyProtection="1">
      <alignment horizontal="center"/>
      <protection locked="0"/>
    </xf>
    <xf numFmtId="166" fontId="2" fillId="0" borderId="127" xfId="1" applyNumberFormat="1" applyFont="1" applyFill="1" applyBorder="1" applyProtection="1">
      <protection locked="0"/>
    </xf>
    <xf numFmtId="166" fontId="2" fillId="0" borderId="137" xfId="1" quotePrefix="1" applyNumberFormat="1" applyFont="1" applyFill="1" applyBorder="1" applyAlignment="1" applyProtection="1">
      <alignment horizontal="center"/>
      <protection locked="0"/>
    </xf>
    <xf numFmtId="166" fontId="2" fillId="0" borderId="7" xfId="1" quotePrefix="1" applyNumberFormat="1" applyFont="1" applyFill="1" applyBorder="1" applyAlignment="1" applyProtection="1">
      <alignment horizontal="center"/>
      <protection locked="0"/>
    </xf>
    <xf numFmtId="166" fontId="2" fillId="0" borderId="153" xfId="1" applyNumberFormat="1" applyFont="1" applyFill="1" applyBorder="1" applyAlignment="1" applyProtection="1">
      <alignment horizontal="center"/>
      <protection locked="0"/>
    </xf>
    <xf numFmtId="166" fontId="2" fillId="0" borderId="127" xfId="1" applyNumberFormat="1" applyFont="1" applyBorder="1" applyProtection="1">
      <protection locked="0"/>
    </xf>
    <xf numFmtId="166" fontId="2" fillId="0" borderId="169" xfId="1" applyNumberFormat="1" applyFont="1" applyFill="1" applyBorder="1" applyProtection="1">
      <protection locked="0"/>
    </xf>
    <xf numFmtId="166" fontId="2" fillId="0" borderId="14" xfId="1" quotePrefix="1" applyNumberFormat="1" applyFont="1" applyFill="1" applyBorder="1" applyAlignment="1" applyProtection="1">
      <alignment horizontal="center"/>
      <protection locked="0"/>
    </xf>
    <xf numFmtId="166" fontId="2" fillId="0" borderId="96" xfId="1" quotePrefix="1" applyNumberFormat="1" applyFont="1" applyFill="1" applyBorder="1" applyAlignment="1" applyProtection="1">
      <alignment horizontal="center"/>
      <protection locked="0"/>
    </xf>
    <xf numFmtId="166" fontId="2" fillId="0" borderId="6" xfId="1" quotePrefix="1" applyNumberFormat="1" applyFont="1" applyFill="1" applyBorder="1" applyAlignment="1" applyProtection="1">
      <alignment horizontal="center"/>
      <protection locked="0"/>
    </xf>
    <xf numFmtId="166" fontId="2" fillId="0" borderId="96" xfId="1" applyNumberFormat="1" applyFont="1" applyFill="1" applyBorder="1" applyAlignment="1" applyProtection="1">
      <alignment horizontal="center"/>
      <protection locked="0"/>
    </xf>
    <xf numFmtId="166" fontId="2" fillId="0" borderId="4" xfId="1" applyNumberFormat="1" applyFont="1" applyFill="1" applyBorder="1" applyProtection="1">
      <protection locked="0"/>
    </xf>
    <xf numFmtId="0" fontId="10" fillId="0" borderId="0" xfId="0" applyFont="1" applyFill="1" applyProtection="1"/>
    <xf numFmtId="0" fontId="3" fillId="0" borderId="0" xfId="0" applyFont="1" applyFill="1" applyBorder="1" applyProtection="1"/>
    <xf numFmtId="0" fontId="3" fillId="0" borderId="116" xfId="0" applyFont="1" applyFill="1" applyBorder="1" applyAlignment="1">
      <alignment horizontal="center" vertical="center" wrapText="1"/>
    </xf>
    <xf numFmtId="0" fontId="3" fillId="0" borderId="8" xfId="0" quotePrefix="1" applyFont="1" applyFill="1" applyBorder="1" applyAlignment="1">
      <alignment horizontal="center" vertical="center" wrapText="1"/>
    </xf>
    <xf numFmtId="0" fontId="14" fillId="0" borderId="17" xfId="9" applyFont="1" applyBorder="1" applyAlignment="1" applyProtection="1">
      <alignment horizontal="left"/>
      <protection locked="0"/>
    </xf>
    <xf numFmtId="0" fontId="2" fillId="0" borderId="151" xfId="0" applyFont="1" applyFill="1" applyBorder="1" applyProtection="1">
      <protection locked="0"/>
    </xf>
    <xf numFmtId="164" fontId="2" fillId="2" borderId="20" xfId="4" applyFont="1" applyFill="1" applyBorder="1" applyAlignment="1" applyProtection="1">
      <alignment horizontal="left"/>
      <protection locked="0"/>
    </xf>
    <xf numFmtId="0" fontId="2" fillId="0" borderId="6" xfId="1" applyNumberFormat="1" applyFont="1" applyFill="1" applyBorder="1" applyAlignment="1" applyProtection="1">
      <alignment horizontal="center"/>
      <protection locked="0"/>
    </xf>
    <xf numFmtId="0" fontId="2" fillId="0" borderId="6" xfId="1" quotePrefix="1" applyNumberFormat="1" applyFont="1" applyFill="1" applyBorder="1" applyAlignment="1" applyProtection="1">
      <alignment horizontal="center"/>
      <protection locked="0"/>
    </xf>
    <xf numFmtId="0" fontId="2" fillId="0" borderId="8" xfId="1" applyNumberFormat="1" applyFont="1" applyFill="1" applyBorder="1" applyAlignment="1" applyProtection="1">
      <alignment horizontal="center"/>
      <protection locked="0"/>
    </xf>
    <xf numFmtId="0" fontId="2" fillId="0" borderId="6" xfId="0" quotePrefix="1"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protection locked="0"/>
    </xf>
    <xf numFmtId="0" fontId="2" fillId="0" borderId="8" xfId="0" applyNumberFormat="1" applyFont="1" applyFill="1" applyBorder="1" applyAlignment="1" applyProtection="1">
      <alignment horizontal="center"/>
      <protection locked="0"/>
    </xf>
    <xf numFmtId="0" fontId="2" fillId="0" borderId="2" xfId="0" applyNumberFormat="1" applyFont="1" applyFill="1" applyBorder="1" applyAlignment="1" applyProtection="1">
      <alignment horizontal="center"/>
      <protection locked="0"/>
    </xf>
    <xf numFmtId="0" fontId="2" fillId="0" borderId="6" xfId="2" applyNumberFormat="1" applyFont="1" applyBorder="1" applyAlignment="1" applyProtection="1">
      <alignment horizontal="center"/>
      <protection locked="0"/>
    </xf>
    <xf numFmtId="0" fontId="2" fillId="0" borderId="6" xfId="2" applyNumberFormat="1" applyFont="1" applyFill="1" applyBorder="1" applyAlignment="1" applyProtection="1">
      <alignment horizontal="center"/>
      <protection locked="0"/>
    </xf>
    <xf numFmtId="0" fontId="2" fillId="0" borderId="8" xfId="2" applyNumberFormat="1" applyFont="1" applyFill="1" applyBorder="1" applyAlignment="1" applyProtection="1">
      <alignment horizontal="center"/>
      <protection locked="0"/>
    </xf>
    <xf numFmtId="0" fontId="2" fillId="0" borderId="6" xfId="3" applyNumberFormat="1" applyFont="1" applyFill="1" applyBorder="1" applyAlignment="1" applyProtection="1">
      <protection locked="0"/>
    </xf>
    <xf numFmtId="0" fontId="2" fillId="0" borderId="8" xfId="3" applyNumberFormat="1" applyFont="1" applyFill="1" applyBorder="1" applyAlignment="1" applyProtection="1">
      <protection locked="0"/>
    </xf>
    <xf numFmtId="0" fontId="2" fillId="0" borderId="6" xfId="3" applyNumberFormat="1" applyFont="1" applyFill="1" applyBorder="1" applyAlignment="1" applyProtection="1">
      <alignment horizontal="center"/>
      <protection locked="0"/>
    </xf>
    <xf numFmtId="0" fontId="2" fillId="0" borderId="8" xfId="3" applyNumberFormat="1" applyFont="1" applyFill="1" applyBorder="1" applyAlignment="1" applyProtection="1">
      <alignment horizontal="center"/>
      <protection locked="0"/>
    </xf>
    <xf numFmtId="0" fontId="2" fillId="0" borderId="0" xfId="0" quotePrefix="1" applyFont="1" applyFill="1" applyAlignment="1" applyProtection="1">
      <alignment wrapText="1"/>
      <protection locked="0"/>
    </xf>
    <xf numFmtId="0" fontId="2" fillId="0" borderId="0" xfId="7" applyFont="1" applyFill="1" applyBorder="1" applyAlignment="1" applyProtection="1">
      <alignment horizontal="center"/>
      <protection locked="0"/>
    </xf>
    <xf numFmtId="0" fontId="3" fillId="0" borderId="0" xfId="7" quotePrefix="1" applyFont="1" applyFill="1" applyBorder="1" applyAlignment="1"/>
    <xf numFmtId="0" fontId="3" fillId="0" borderId="191" xfId="0" applyFont="1" applyFill="1" applyBorder="1" applyAlignment="1" applyProtection="1"/>
    <xf numFmtId="0" fontId="2" fillId="0" borderId="7" xfId="0" applyFont="1" applyFill="1" applyBorder="1" applyAlignment="1" applyProtection="1">
      <alignment horizontal="center"/>
    </xf>
    <xf numFmtId="0" fontId="2" fillId="0" borderId="165" xfId="0" applyFont="1" applyFill="1" applyBorder="1" applyAlignment="1" applyProtection="1"/>
    <xf numFmtId="0" fontId="2" fillId="0" borderId="10" xfId="0" quotePrefix="1" applyFont="1" applyFill="1" applyBorder="1" applyAlignment="1" applyProtection="1">
      <alignment horizontal="center"/>
    </xf>
    <xf numFmtId="0" fontId="2" fillId="0" borderId="162" xfId="0" applyFont="1" applyFill="1" applyBorder="1" applyAlignment="1" applyProtection="1"/>
    <xf numFmtId="0" fontId="2" fillId="0" borderId="163" xfId="0" quotePrefix="1" applyFont="1" applyFill="1" applyBorder="1" applyAlignment="1" applyProtection="1">
      <alignment horizontal="center"/>
    </xf>
    <xf numFmtId="0" fontId="3" fillId="0" borderId="192" xfId="0" applyFont="1" applyFill="1" applyBorder="1" applyAlignment="1" applyProtection="1"/>
    <xf numFmtId="0" fontId="3" fillId="0" borderId="191" xfId="0" applyFont="1" applyFill="1" applyBorder="1" applyAlignment="1" applyProtection="1">
      <alignment wrapText="1"/>
    </xf>
    <xf numFmtId="0" fontId="2" fillId="0" borderId="163" xfId="0" applyFont="1" applyFill="1" applyBorder="1" applyAlignment="1" applyProtection="1">
      <alignment horizontal="center"/>
    </xf>
    <xf numFmtId="0" fontId="2" fillId="0" borderId="10" xfId="0" applyFont="1" applyFill="1" applyBorder="1" applyAlignment="1" applyProtection="1">
      <alignment horizontal="center"/>
    </xf>
    <xf numFmtId="0" fontId="2" fillId="0" borderId="165" xfId="0" applyFont="1" applyFill="1" applyBorder="1" applyAlignment="1" applyProtection="1">
      <alignment horizontal="left" indent="1"/>
    </xf>
    <xf numFmtId="0" fontId="2" fillId="0" borderId="162" xfId="0" applyFont="1" applyFill="1" applyBorder="1" applyAlignment="1" applyProtection="1">
      <alignment horizontal="left" indent="1"/>
    </xf>
    <xf numFmtId="0" fontId="2" fillId="0" borderId="11" xfId="0" applyFont="1" applyFill="1" applyBorder="1" applyAlignment="1" applyProtection="1">
      <alignment horizontal="center"/>
    </xf>
    <xf numFmtId="0" fontId="2" fillId="0" borderId="195" xfId="0" applyFont="1" applyFill="1" applyBorder="1" applyAlignment="1" applyProtection="1">
      <alignment horizontal="left" indent="1"/>
    </xf>
    <xf numFmtId="0" fontId="2" fillId="0" borderId="196" xfId="0" applyFont="1" applyFill="1" applyBorder="1" applyAlignment="1" applyProtection="1">
      <alignment horizontal="center"/>
    </xf>
    <xf numFmtId="0" fontId="21" fillId="0" borderId="193" xfId="7" applyFont="1" applyFill="1" applyBorder="1"/>
    <xf numFmtId="0" fontId="2" fillId="0" borderId="194" xfId="7" applyFont="1" applyFill="1" applyBorder="1" applyAlignment="1">
      <alignment horizontal="center"/>
    </xf>
    <xf numFmtId="0" fontId="21" fillId="0" borderId="179" xfId="7" applyFont="1" applyFill="1" applyBorder="1"/>
    <xf numFmtId="0" fontId="2" fillId="0" borderId="151" xfId="7" applyFont="1" applyFill="1" applyBorder="1"/>
    <xf numFmtId="0" fontId="2" fillId="0" borderId="175" xfId="7" applyFont="1" applyFill="1" applyBorder="1" applyAlignment="1">
      <alignment horizontal="center"/>
    </xf>
    <xf numFmtId="0" fontId="2" fillId="0" borderId="169" xfId="7" applyFont="1" applyFill="1" applyBorder="1" applyAlignment="1">
      <alignment horizontal="center"/>
    </xf>
    <xf numFmtId="0" fontId="3" fillId="0" borderId="193" xfId="7" applyFont="1" applyFill="1" applyBorder="1"/>
    <xf numFmtId="0" fontId="2" fillId="0" borderId="7" xfId="7" applyFont="1" applyFill="1" applyBorder="1"/>
    <xf numFmtId="0" fontId="2" fillId="0" borderId="101" xfId="0" quotePrefix="1" applyFont="1" applyFill="1" applyBorder="1" applyAlignment="1" applyProtection="1">
      <alignment horizontal="center"/>
      <protection locked="0"/>
    </xf>
    <xf numFmtId="0" fontId="14" fillId="0" borderId="0" xfId="0" applyFont="1" applyFill="1" applyBorder="1"/>
    <xf numFmtId="0" fontId="29" fillId="0" borderId="0" xfId="0" applyFont="1" applyFill="1" applyBorder="1"/>
    <xf numFmtId="0" fontId="28" fillId="0" borderId="0" xfId="0" applyFont="1" applyFill="1" applyBorder="1" applyAlignment="1">
      <alignment horizontal="center"/>
    </xf>
    <xf numFmtId="0" fontId="14" fillId="0" borderId="0" xfId="0" applyFont="1" applyFill="1" applyBorder="1" applyAlignment="1">
      <alignment horizontal="center"/>
    </xf>
    <xf numFmtId="0" fontId="15" fillId="0" borderId="153" xfId="0" applyFont="1" applyFill="1" applyBorder="1" applyAlignment="1">
      <alignment horizontal="center" vertical="top" wrapText="1"/>
    </xf>
    <xf numFmtId="0" fontId="3" fillId="0" borderId="148" xfId="0" applyFont="1" applyFill="1" applyBorder="1" applyAlignment="1" applyProtection="1">
      <protection locked="0"/>
    </xf>
    <xf numFmtId="0" fontId="2" fillId="0" borderId="128" xfId="0" applyFont="1" applyFill="1" applyBorder="1" applyAlignment="1" applyProtection="1">
      <alignment horizontal="center"/>
      <protection locked="0"/>
    </xf>
    <xf numFmtId="166" fontId="14" fillId="0" borderId="153" xfId="1" applyNumberFormat="1" applyFont="1" applyFill="1" applyBorder="1" applyProtection="1">
      <protection locked="0"/>
    </xf>
    <xf numFmtId="166" fontId="14" fillId="0" borderId="153" xfId="1" applyNumberFormat="1" applyFont="1" applyFill="1" applyBorder="1" applyAlignment="1" applyProtection="1">
      <protection locked="0"/>
    </xf>
    <xf numFmtId="0" fontId="2" fillId="0" borderId="7" xfId="0" applyFont="1" applyFill="1" applyBorder="1" applyAlignment="1" applyProtection="1">
      <alignment horizontal="center" wrapText="1"/>
      <protection locked="0"/>
    </xf>
    <xf numFmtId="0" fontId="3" fillId="0" borderId="19" xfId="0" applyFont="1" applyFill="1" applyBorder="1" applyAlignment="1" applyProtection="1">
      <protection locked="0"/>
    </xf>
    <xf numFmtId="0" fontId="2" fillId="0" borderId="41" xfId="0" applyFont="1" applyFill="1" applyBorder="1" applyAlignment="1" applyProtection="1">
      <alignment horizontal="center"/>
      <protection locked="0"/>
    </xf>
    <xf numFmtId="0" fontId="3" fillId="0" borderId="20" xfId="0" applyFont="1" applyFill="1" applyBorder="1" applyAlignment="1" applyProtection="1">
      <protection locked="0"/>
    </xf>
    <xf numFmtId="0" fontId="2" fillId="0" borderId="193" xfId="0" applyFont="1" applyFill="1" applyBorder="1" applyAlignment="1" applyProtection="1">
      <alignment horizontal="left" indent="1"/>
      <protection locked="0"/>
    </xf>
    <xf numFmtId="0" fontId="2" fillId="0" borderId="7" xfId="0" applyFont="1" applyFill="1" applyBorder="1" applyAlignment="1" applyProtection="1">
      <alignment horizontal="center"/>
      <protection locked="0"/>
    </xf>
    <xf numFmtId="0" fontId="3" fillId="0" borderId="193" xfId="0" applyFont="1" applyFill="1" applyBorder="1" applyAlignment="1" applyProtection="1">
      <protection locked="0"/>
    </xf>
    <xf numFmtId="166" fontId="14" fillId="0" borderId="153" xfId="1" applyNumberFormat="1" applyFont="1" applyFill="1" applyBorder="1" applyAlignment="1" applyProtection="1">
      <alignment horizontal="center"/>
      <protection locked="0"/>
    </xf>
    <xf numFmtId="0" fontId="3" fillId="0" borderId="193" xfId="0" applyFont="1" applyFill="1" applyBorder="1" applyAlignment="1" applyProtection="1">
      <alignment wrapText="1"/>
      <protection locked="0"/>
    </xf>
    <xf numFmtId="0" fontId="2" fillId="0" borderId="153" xfId="7" quotePrefix="1" applyFont="1" applyFill="1" applyBorder="1" applyAlignment="1">
      <alignment horizontal="center"/>
    </xf>
    <xf numFmtId="166" fontId="3" fillId="0" borderId="14" xfId="1" applyNumberFormat="1" applyFont="1" applyFill="1" applyBorder="1" applyProtection="1">
      <protection locked="0"/>
    </xf>
    <xf numFmtId="0" fontId="3" fillId="0" borderId="13" xfId="0" quotePrefix="1" applyFont="1" applyFill="1" applyBorder="1" applyAlignment="1">
      <alignment horizontal="center"/>
    </xf>
    <xf numFmtId="0" fontId="3" fillId="0" borderId="15" xfId="0" quotePrefix="1" applyFont="1" applyFill="1" applyBorder="1" applyAlignment="1">
      <alignment horizontal="center"/>
    </xf>
    <xf numFmtId="0" fontId="3" fillId="0" borderId="11" xfId="0" quotePrefix="1" applyFont="1" applyBorder="1" applyAlignment="1">
      <alignment horizontal="center"/>
    </xf>
    <xf numFmtId="0" fontId="3" fillId="0" borderId="15" xfId="0" quotePrefix="1" applyFont="1" applyBorder="1" applyAlignment="1">
      <alignment horizontal="center"/>
    </xf>
    <xf numFmtId="0" fontId="3" fillId="0" borderId="12" xfId="0" quotePrefix="1" applyFont="1" applyFill="1" applyBorder="1" applyAlignment="1">
      <alignment horizontal="center"/>
    </xf>
    <xf numFmtId="0" fontId="3" fillId="0" borderId="12" xfId="0" applyFont="1" applyFill="1" applyBorder="1" applyAlignment="1">
      <alignment horizontal="center"/>
    </xf>
    <xf numFmtId="166" fontId="3" fillId="0" borderId="8" xfId="1" applyNumberFormat="1" applyFont="1" applyBorder="1" applyProtection="1"/>
    <xf numFmtId="166" fontId="3" fillId="0" borderId="14" xfId="1" applyNumberFormat="1" applyFont="1" applyFill="1" applyBorder="1" applyProtection="1"/>
    <xf numFmtId="166" fontId="3" fillId="0" borderId="8" xfId="1" applyNumberFormat="1" applyFont="1" applyFill="1" applyBorder="1" applyProtection="1"/>
    <xf numFmtId="166" fontId="3" fillId="0" borderId="74" xfId="1" quotePrefix="1" applyNumberFormat="1" applyFont="1" applyFill="1" applyBorder="1" applyAlignment="1" applyProtection="1">
      <alignment horizontal="center"/>
    </xf>
    <xf numFmtId="166" fontId="3" fillId="0" borderId="74" xfId="1" applyNumberFormat="1" applyFont="1" applyFill="1" applyBorder="1" applyAlignment="1" applyProtection="1">
      <alignment horizontal="center"/>
    </xf>
    <xf numFmtId="49" fontId="3" fillId="0" borderId="12" xfId="2" applyNumberFormat="1" applyFont="1" applyFill="1" applyBorder="1" applyAlignment="1">
      <alignment horizontal="center"/>
    </xf>
    <xf numFmtId="49" fontId="3" fillId="0" borderId="10" xfId="2" applyNumberFormat="1" applyFont="1" applyFill="1" applyBorder="1" applyAlignment="1">
      <alignment horizontal="center"/>
    </xf>
    <xf numFmtId="0" fontId="14" fillId="0" borderId="0" xfId="0" applyFont="1" applyAlignment="1">
      <alignment horizontal="right"/>
    </xf>
    <xf numFmtId="0" fontId="2" fillId="0" borderId="0" xfId="10" applyFont="1" applyFill="1" applyBorder="1" applyAlignment="1" applyProtection="1">
      <alignment horizontal="right"/>
      <protection locked="0"/>
    </xf>
    <xf numFmtId="3" fontId="2" fillId="0" borderId="1" xfId="0" applyNumberFormat="1" applyFont="1" applyFill="1" applyBorder="1" applyAlignment="1">
      <alignment horizontal="right"/>
    </xf>
    <xf numFmtId="166" fontId="2" fillId="0" borderId="14" xfId="1" applyNumberFormat="1" applyFont="1" applyFill="1" applyBorder="1" applyProtection="1"/>
    <xf numFmtId="3" fontId="2" fillId="0" borderId="0" xfId="0" applyNumberFormat="1" applyFont="1" applyProtection="1"/>
    <xf numFmtId="0" fontId="2" fillId="0" borderId="1" xfId="0" quotePrefix="1" applyFont="1" applyFill="1" applyBorder="1" applyAlignment="1" applyProtection="1">
      <alignment horizontal="left"/>
    </xf>
    <xf numFmtId="0" fontId="2" fillId="0" borderId="1" xfId="0" applyFont="1" applyFill="1" applyBorder="1" applyAlignment="1" applyProtection="1">
      <alignment horizontal="centerContinuous"/>
    </xf>
    <xf numFmtId="0" fontId="2" fillId="0" borderId="0" xfId="0" applyFont="1" applyFill="1" applyBorder="1" applyAlignment="1" applyProtection="1">
      <alignment horizontal="centerContinuous"/>
    </xf>
    <xf numFmtId="3" fontId="2" fillId="0" borderId="0" xfId="0" applyNumberFormat="1" applyFont="1" applyFill="1" applyProtection="1"/>
    <xf numFmtId="3" fontId="2" fillId="0" borderId="1" xfId="0" applyNumberFormat="1" applyFont="1" applyFill="1" applyBorder="1" applyAlignment="1" applyProtection="1">
      <alignment horizontal="center"/>
    </xf>
    <xf numFmtId="0" fontId="4" fillId="0" borderId="0" xfId="0" applyFont="1" applyAlignment="1" applyProtection="1">
      <alignment horizontal="center"/>
    </xf>
    <xf numFmtId="3" fontId="2" fillId="0" borderId="0" xfId="0" applyNumberFormat="1" applyFont="1" applyAlignment="1" applyProtection="1">
      <alignment horizontal="centerContinuous"/>
    </xf>
    <xf numFmtId="0" fontId="3" fillId="0" borderId="0" xfId="0" applyFont="1" applyBorder="1" applyProtection="1"/>
    <xf numFmtId="0" fontId="2" fillId="0" borderId="12" xfId="0" applyFont="1" applyFill="1" applyBorder="1" applyProtection="1"/>
    <xf numFmtId="0" fontId="2" fillId="0" borderId="12" xfId="0" quotePrefix="1" applyFont="1" applyFill="1" applyBorder="1" applyProtection="1"/>
    <xf numFmtId="166" fontId="2" fillId="0" borderId="14" xfId="1" applyNumberFormat="1" applyFont="1" applyBorder="1" applyProtection="1"/>
    <xf numFmtId="166" fontId="2" fillId="0" borderId="8" xfId="1" applyNumberFormat="1" applyFont="1" applyBorder="1" applyProtection="1"/>
    <xf numFmtId="0" fontId="2" fillId="0" borderId="1" xfId="0" applyFont="1" applyFill="1" applyBorder="1" applyProtection="1"/>
    <xf numFmtId="0" fontId="2" fillId="0" borderId="10" xfId="0" applyFont="1" applyFill="1" applyBorder="1" applyProtection="1"/>
    <xf numFmtId="0" fontId="2" fillId="0" borderId="22" xfId="0" applyFont="1" applyFill="1" applyBorder="1" applyProtection="1"/>
    <xf numFmtId="0" fontId="2" fillId="0" borderId="0" xfId="0" quotePrefix="1" applyFont="1" applyFill="1" applyBorder="1" applyAlignment="1" applyProtection="1">
      <alignment horizontal="center"/>
    </xf>
    <xf numFmtId="3" fontId="2" fillId="0" borderId="0" xfId="0" applyNumberFormat="1" applyFont="1" applyFill="1" applyBorder="1" applyProtection="1"/>
    <xf numFmtId="168" fontId="2" fillId="0" borderId="0" xfId="0" applyNumberFormat="1" applyFont="1" applyAlignment="1" applyProtection="1">
      <alignment horizontal="right"/>
      <protection locked="0"/>
    </xf>
    <xf numFmtId="168" fontId="2" fillId="0" borderId="0" xfId="0" applyNumberFormat="1" applyFont="1" applyFill="1" applyAlignment="1" applyProtection="1">
      <alignment horizontal="right"/>
      <protection locked="0"/>
    </xf>
    <xf numFmtId="168" fontId="2" fillId="0" borderId="10" xfId="3" applyNumberFormat="1" applyFont="1" applyFill="1" applyBorder="1" applyAlignment="1" applyProtection="1">
      <alignment horizontal="right"/>
      <protection locked="0"/>
    </xf>
    <xf numFmtId="168" fontId="2" fillId="0" borderId="10" xfId="2" applyNumberFormat="1" applyFont="1" applyBorder="1" applyAlignment="1" applyProtection="1">
      <alignment horizontal="right"/>
      <protection locked="0"/>
    </xf>
    <xf numFmtId="49" fontId="2" fillId="0" borderId="0" xfId="2" applyNumberFormat="1" applyFont="1" applyFill="1" applyBorder="1" applyAlignment="1">
      <alignment horizontal="left"/>
    </xf>
    <xf numFmtId="166" fontId="2" fillId="0" borderId="153" xfId="1" applyNumberFormat="1" applyFont="1" applyFill="1" applyBorder="1" applyProtection="1"/>
    <xf numFmtId="3" fontId="2" fillId="0" borderId="7" xfId="0" applyNumberFormat="1" applyFont="1" applyBorder="1" applyAlignment="1" applyProtection="1">
      <alignment horizontal="center" vertical="top" wrapText="1"/>
    </xf>
    <xf numFmtId="3" fontId="2" fillId="0" borderId="7" xfId="0" quotePrefix="1" applyNumberFormat="1" applyFont="1" applyBorder="1" applyAlignment="1" applyProtection="1">
      <alignment horizontal="center" vertical="center" wrapText="1"/>
    </xf>
    <xf numFmtId="166" fontId="2" fillId="0" borderId="7" xfId="1" applyNumberFormat="1" applyFont="1" applyFill="1" applyBorder="1" applyProtection="1"/>
    <xf numFmtId="166" fontId="2" fillId="0" borderId="8" xfId="1" applyNumberFormat="1" applyFont="1" applyFill="1" applyBorder="1" applyProtection="1"/>
    <xf numFmtId="164" fontId="2" fillId="0" borderId="0" xfId="4" applyFont="1" applyFill="1" applyAlignment="1">
      <alignment horizontal="left"/>
    </xf>
    <xf numFmtId="49" fontId="3" fillId="0" borderId="15" xfId="4" applyNumberFormat="1" applyFont="1" applyBorder="1" applyAlignment="1" applyProtection="1">
      <alignment horizontal="center"/>
    </xf>
    <xf numFmtId="166" fontId="3" fillId="0" borderId="14" xfId="1" applyNumberFormat="1" applyFont="1" applyBorder="1" applyAlignment="1" applyProtection="1">
      <alignment horizontal="left"/>
    </xf>
    <xf numFmtId="166" fontId="3" fillId="0" borderId="33" xfId="1" applyNumberFormat="1" applyFont="1" applyBorder="1" applyProtection="1"/>
    <xf numFmtId="49" fontId="3" fillId="2" borderId="15" xfId="4" applyNumberFormat="1" applyFont="1" applyFill="1" applyBorder="1" applyAlignment="1" applyProtection="1">
      <alignment horizontal="center"/>
    </xf>
    <xf numFmtId="166" fontId="2" fillId="0" borderId="116" xfId="1" applyNumberFormat="1" applyFont="1" applyFill="1" applyBorder="1" applyProtection="1"/>
    <xf numFmtId="166" fontId="2" fillId="0" borderId="148" xfId="1" applyNumberFormat="1" applyFont="1" applyFill="1" applyBorder="1" applyProtection="1"/>
    <xf numFmtId="166" fontId="2" fillId="0" borderId="154" xfId="1" applyNumberFormat="1" applyFont="1" applyFill="1" applyBorder="1" applyProtection="1"/>
    <xf numFmtId="166" fontId="14" fillId="0" borderId="14" xfId="1" applyNumberFormat="1" applyFont="1" applyBorder="1" applyProtection="1"/>
    <xf numFmtId="9" fontId="14" fillId="0" borderId="0" xfId="11" applyFont="1"/>
    <xf numFmtId="9" fontId="14" fillId="0" borderId="153" xfId="11" applyFont="1" applyBorder="1" applyProtection="1"/>
    <xf numFmtId="166" fontId="2" fillId="0" borderId="140" xfId="1" applyNumberFormat="1" applyFont="1" applyFill="1" applyBorder="1" applyProtection="1"/>
    <xf numFmtId="166" fontId="2" fillId="0" borderId="152" xfId="1" applyNumberFormat="1" applyFont="1" applyFill="1" applyBorder="1" applyProtection="1"/>
    <xf numFmtId="166" fontId="14" fillId="0" borderId="152" xfId="1" applyNumberFormat="1" applyFont="1" applyBorder="1" applyProtection="1"/>
    <xf numFmtId="166" fontId="14" fillId="0" borderId="153" xfId="1" applyNumberFormat="1" applyFont="1" applyBorder="1" applyProtection="1"/>
    <xf numFmtId="166" fontId="14" fillId="6" borderId="105" xfId="1" applyNumberFormat="1" applyFont="1" applyFill="1" applyBorder="1" applyProtection="1"/>
    <xf numFmtId="166" fontId="2" fillId="0" borderId="147" xfId="1" applyNumberFormat="1" applyFont="1" applyFill="1" applyBorder="1" applyProtection="1"/>
    <xf numFmtId="166" fontId="14" fillId="0" borderId="147" xfId="1" applyNumberFormat="1" applyFont="1" applyBorder="1" applyProtection="1"/>
    <xf numFmtId="168" fontId="14" fillId="0" borderId="10" xfId="0" applyNumberFormat="1" applyFont="1" applyBorder="1" applyProtection="1">
      <protection locked="0"/>
    </xf>
    <xf numFmtId="49" fontId="2" fillId="0" borderId="10" xfId="0" quotePrefix="1" applyNumberFormat="1" applyFont="1" applyFill="1" applyBorder="1" applyAlignment="1" applyProtection="1">
      <alignment horizontal="left"/>
      <protection locked="0"/>
    </xf>
    <xf numFmtId="49" fontId="2" fillId="0" borderId="0" xfId="0" applyNumberFormat="1" applyFont="1" applyFill="1" applyAlignment="1">
      <alignment horizontal="left"/>
    </xf>
    <xf numFmtId="49" fontId="2" fillId="0" borderId="0" xfId="3" quotePrefix="1" applyNumberFormat="1" applyFont="1" applyFill="1" applyBorder="1" applyAlignment="1"/>
    <xf numFmtId="49" fontId="2" fillId="0" borderId="10" xfId="2" applyNumberFormat="1" applyFont="1" applyBorder="1" applyAlignment="1" applyProtection="1">
      <alignment horizontal="left"/>
      <protection locked="0"/>
    </xf>
    <xf numFmtId="0" fontId="2" fillId="0" borderId="10" xfId="0" applyFont="1" applyFill="1" applyBorder="1" applyAlignment="1" applyProtection="1">
      <alignment horizontal="left"/>
      <protection locked="0"/>
    </xf>
    <xf numFmtId="168" fontId="2" fillId="0" borderId="10" xfId="0" applyNumberFormat="1" applyFont="1" applyBorder="1" applyAlignment="1" applyProtection="1">
      <alignment horizontal="center"/>
      <protection locked="0"/>
    </xf>
    <xf numFmtId="168" fontId="2" fillId="0" borderId="10" xfId="0" applyNumberFormat="1" applyFont="1" applyFill="1" applyBorder="1" applyAlignment="1" applyProtection="1">
      <alignment horizontal="center"/>
      <protection locked="0"/>
    </xf>
    <xf numFmtId="168" fontId="2" fillId="0" borderId="10" xfId="10" applyNumberFormat="1" applyFont="1" applyFill="1" applyBorder="1" applyAlignment="1" applyProtection="1">
      <alignment horizontal="centerContinuous"/>
      <protection locked="0"/>
    </xf>
    <xf numFmtId="3" fontId="2" fillId="0" borderId="0" xfId="3" applyNumberFormat="1" applyFont="1" applyFill="1" applyBorder="1" applyAlignment="1">
      <alignment horizontal="right"/>
    </xf>
    <xf numFmtId="164" fontId="2" fillId="0" borderId="0" xfId="4" applyFont="1" applyAlignment="1">
      <alignment horizontal="right"/>
    </xf>
    <xf numFmtId="168" fontId="2" fillId="0" borderId="10" xfId="0" applyNumberFormat="1" applyFont="1" applyFill="1" applyBorder="1" applyAlignment="1" applyProtection="1">
      <alignment horizontal="right"/>
      <protection locked="0"/>
    </xf>
    <xf numFmtId="166" fontId="2" fillId="0" borderId="96" xfId="1" applyNumberFormat="1" applyFont="1" applyBorder="1" applyProtection="1"/>
    <xf numFmtId="166" fontId="2" fillId="0" borderId="9" xfId="1" applyNumberFormat="1" applyFont="1" applyBorder="1" applyProtection="1"/>
    <xf numFmtId="166" fontId="2" fillId="0" borderId="96" xfId="1" applyNumberFormat="1" applyFont="1" applyFill="1" applyBorder="1" applyProtection="1"/>
    <xf numFmtId="0" fontId="2" fillId="0" borderId="125" xfId="0" applyFont="1" applyBorder="1"/>
    <xf numFmtId="0" fontId="2" fillId="0" borderId="169" xfId="0" quotePrefix="1" applyFont="1" applyBorder="1" applyAlignment="1">
      <alignment horizontal="center"/>
    </xf>
    <xf numFmtId="166" fontId="2" fillId="0" borderId="71" xfId="1" applyNumberFormat="1" applyFont="1" applyFill="1" applyBorder="1" applyAlignment="1" applyProtection="1">
      <alignment horizontal="center"/>
    </xf>
    <xf numFmtId="0" fontId="16" fillId="0" borderId="193" xfId="0" applyFont="1" applyBorder="1"/>
    <xf numFmtId="0" fontId="3" fillId="0" borderId="179" xfId="0" applyFont="1" applyBorder="1"/>
    <xf numFmtId="0" fontId="16" fillId="0" borderId="148" xfId="0" applyFont="1" applyBorder="1"/>
    <xf numFmtId="0" fontId="2" fillId="0" borderId="128" xfId="0" applyFont="1" applyBorder="1"/>
    <xf numFmtId="166" fontId="2" fillId="0" borderId="14" xfId="1" applyNumberFormat="1" applyFont="1" applyBorder="1" applyAlignment="1" applyProtection="1">
      <protection locked="0"/>
    </xf>
    <xf numFmtId="166" fontId="2" fillId="0" borderId="96" xfId="1" applyNumberFormat="1" applyFont="1" applyBorder="1" applyAlignment="1" applyProtection="1">
      <protection locked="0"/>
    </xf>
    <xf numFmtId="166" fontId="2" fillId="0" borderId="8" xfId="1" applyNumberFormat="1" applyFont="1" applyBorder="1" applyAlignment="1" applyProtection="1">
      <protection locked="0"/>
    </xf>
    <xf numFmtId="166" fontId="2" fillId="0" borderId="9" xfId="1" applyNumberFormat="1" applyFont="1" applyBorder="1" applyAlignment="1" applyProtection="1">
      <protection locked="0"/>
    </xf>
    <xf numFmtId="166" fontId="3" fillId="3" borderId="14" xfId="1" applyNumberFormat="1" applyFont="1" applyFill="1" applyBorder="1" applyAlignment="1" applyProtection="1"/>
    <xf numFmtId="166" fontId="2" fillId="0" borderId="96" xfId="1" applyNumberFormat="1" applyFont="1" applyBorder="1" applyAlignment="1" applyProtection="1"/>
    <xf numFmtId="166" fontId="2" fillId="0" borderId="14" xfId="1" applyNumberFormat="1" applyFont="1" applyBorder="1" applyAlignment="1" applyProtection="1"/>
    <xf numFmtId="166" fontId="2" fillId="0" borderId="106" xfId="1" applyNumberFormat="1" applyFont="1" applyBorder="1" applyAlignment="1" applyProtection="1"/>
    <xf numFmtId="0" fontId="3" fillId="0" borderId="199" xfId="0" applyFont="1" applyFill="1" applyBorder="1"/>
    <xf numFmtId="49" fontId="2" fillId="0" borderId="198" xfId="0" applyNumberFormat="1" applyFont="1" applyFill="1" applyBorder="1"/>
    <xf numFmtId="0" fontId="2" fillId="0" borderId="179" xfId="0" applyFont="1" applyBorder="1" applyAlignment="1" applyProtection="1">
      <alignment horizontal="right"/>
      <protection locked="0"/>
    </xf>
    <xf numFmtId="49" fontId="2" fillId="0" borderId="200" xfId="0" applyNumberFormat="1" applyFont="1" applyBorder="1" applyProtection="1">
      <protection locked="0"/>
    </xf>
    <xf numFmtId="0" fontId="16" fillId="0" borderId="148" xfId="0" applyFont="1" applyBorder="1" applyAlignment="1">
      <alignment horizontal="left"/>
    </xf>
    <xf numFmtId="0" fontId="16" fillId="0" borderId="179" xfId="0" applyFont="1" applyBorder="1" applyAlignment="1">
      <alignment horizontal="left"/>
    </xf>
    <xf numFmtId="49" fontId="2" fillId="0" borderId="200" xfId="0" applyNumberFormat="1" applyFont="1" applyBorder="1"/>
    <xf numFmtId="0" fontId="3" fillId="5" borderId="199" xfId="0" applyFont="1" applyFill="1" applyBorder="1" applyAlignment="1"/>
    <xf numFmtId="49" fontId="14" fillId="5" borderId="209" xfId="0" applyNumberFormat="1" applyFont="1" applyFill="1" applyBorder="1" applyAlignment="1">
      <alignment wrapText="1"/>
    </xf>
    <xf numFmtId="0" fontId="2" fillId="0" borderId="147" xfId="0" applyFont="1" applyBorder="1" applyAlignment="1" applyProtection="1">
      <alignment horizontal="right"/>
      <protection locked="0"/>
    </xf>
    <xf numFmtId="49" fontId="2" fillId="0" borderId="197" xfId="0" applyNumberFormat="1" applyFont="1" applyBorder="1" applyProtection="1">
      <protection locked="0"/>
    </xf>
    <xf numFmtId="166" fontId="3" fillId="3" borderId="60" xfId="1" applyNumberFormat="1" applyFont="1" applyFill="1" applyBorder="1" applyProtection="1"/>
    <xf numFmtId="166" fontId="2" fillId="0" borderId="133" xfId="1" applyNumberFormat="1" applyFont="1" applyBorder="1" applyAlignment="1" applyProtection="1">
      <alignment wrapText="1"/>
      <protection locked="0"/>
    </xf>
    <xf numFmtId="0" fontId="2" fillId="0" borderId="133" xfId="1" applyNumberFormat="1" applyFont="1" applyBorder="1" applyAlignment="1" applyProtection="1">
      <alignment wrapText="1"/>
      <protection locked="0"/>
    </xf>
    <xf numFmtId="0" fontId="2" fillId="0" borderId="133" xfId="1" applyNumberFormat="1" applyFont="1" applyBorder="1" applyAlignment="1" applyProtection="1">
      <alignment horizontal="right" wrapText="1"/>
      <protection locked="0"/>
    </xf>
    <xf numFmtId="166" fontId="2" fillId="0" borderId="133" xfId="1" applyNumberFormat="1" applyFont="1" applyFill="1" applyBorder="1" applyAlignment="1" applyProtection="1">
      <alignment wrapText="1"/>
      <protection locked="0"/>
    </xf>
    <xf numFmtId="166" fontId="2" fillId="0" borderId="60" xfId="1" applyNumberFormat="1" applyFont="1" applyFill="1" applyBorder="1" applyProtection="1"/>
    <xf numFmtId="0" fontId="3" fillId="3" borderId="60" xfId="1" applyNumberFormat="1" applyFont="1" applyFill="1" applyBorder="1" applyProtection="1"/>
    <xf numFmtId="166" fontId="3" fillId="0" borderId="143" xfId="1" applyNumberFormat="1" applyFont="1" applyBorder="1" applyProtection="1">
      <protection locked="0"/>
    </xf>
    <xf numFmtId="166" fontId="3" fillId="0" borderId="60" xfId="1" applyNumberFormat="1" applyFont="1" applyBorder="1" applyProtection="1"/>
    <xf numFmtId="166" fontId="2" fillId="0" borderId="143" xfId="1" applyNumberFormat="1" applyFont="1" applyBorder="1" applyProtection="1"/>
    <xf numFmtId="166" fontId="3" fillId="0" borderId="60" xfId="1" applyNumberFormat="1" applyFont="1" applyFill="1" applyBorder="1" applyProtection="1"/>
    <xf numFmtId="166" fontId="3" fillId="0" borderId="40" xfId="1" applyNumberFormat="1" applyFont="1" applyFill="1" applyBorder="1" applyAlignment="1" applyProtection="1">
      <alignment wrapText="1"/>
    </xf>
    <xf numFmtId="166" fontId="2" fillId="0" borderId="143" xfId="1" applyNumberFormat="1" applyFont="1" applyFill="1" applyBorder="1" applyProtection="1"/>
    <xf numFmtId="166" fontId="3" fillId="5" borderId="60" xfId="1" applyNumberFormat="1" applyFont="1" applyFill="1" applyBorder="1" applyProtection="1"/>
    <xf numFmtId="166" fontId="3" fillId="0" borderId="143" xfId="1" applyNumberFormat="1" applyFont="1" applyBorder="1" applyProtection="1"/>
    <xf numFmtId="166" fontId="15" fillId="0" borderId="60" xfId="1" applyNumberFormat="1" applyFont="1" applyFill="1" applyBorder="1" applyProtection="1"/>
    <xf numFmtId="166" fontId="3" fillId="0" borderId="27" xfId="1" applyNumberFormat="1" applyFont="1" applyFill="1" applyBorder="1" applyProtection="1"/>
    <xf numFmtId="166" fontId="3" fillId="0" borderId="74" xfId="1" applyNumberFormat="1" applyFont="1" applyFill="1" applyBorder="1" applyProtection="1"/>
    <xf numFmtId="166" fontId="3" fillId="5" borderId="74" xfId="1" applyNumberFormat="1" applyFont="1" applyFill="1" applyBorder="1" applyProtection="1"/>
    <xf numFmtId="0" fontId="2" fillId="0" borderId="10" xfId="0" applyFont="1" applyBorder="1" applyAlignment="1" applyProtection="1">
      <alignment horizontal="left"/>
      <protection locked="0"/>
    </xf>
    <xf numFmtId="168" fontId="2" fillId="0" borderId="10" xfId="0" quotePrefix="1" applyNumberFormat="1" applyFont="1" applyBorder="1" applyAlignment="1" applyProtection="1">
      <alignment horizontal="right"/>
      <protection locked="0"/>
    </xf>
    <xf numFmtId="0" fontId="3" fillId="0" borderId="9" xfId="0" applyFont="1" applyFill="1" applyBorder="1" applyAlignment="1" applyProtection="1">
      <alignment horizontal="right"/>
    </xf>
    <xf numFmtId="166" fontId="3" fillId="0" borderId="9" xfId="1" applyNumberFormat="1" applyFont="1" applyFill="1" applyBorder="1" applyProtection="1"/>
    <xf numFmtId="166" fontId="3" fillId="0" borderId="9" xfId="1" applyNumberFormat="1" applyFont="1" applyFill="1" applyBorder="1" applyAlignment="1" applyProtection="1">
      <alignment horizontal="center"/>
    </xf>
    <xf numFmtId="0" fontId="2" fillId="0" borderId="9" xfId="7" applyFont="1" applyBorder="1" applyAlignment="1" applyProtection="1">
      <alignment horizontal="left"/>
      <protection locked="0"/>
    </xf>
    <xf numFmtId="166" fontId="3" fillId="0" borderId="96" xfId="1" applyNumberFormat="1" applyFont="1" applyBorder="1" applyProtection="1"/>
    <xf numFmtId="166" fontId="3" fillId="0" borderId="9" xfId="1" applyNumberFormat="1" applyFont="1" applyBorder="1" applyProtection="1"/>
    <xf numFmtId="166" fontId="2" fillId="0" borderId="95" xfId="1" applyNumberFormat="1" applyFont="1" applyFill="1" applyBorder="1" applyAlignment="1" applyProtection="1">
      <alignment horizontal="right"/>
      <protection locked="0"/>
    </xf>
    <xf numFmtId="166" fontId="2" fillId="0" borderId="94" xfId="1" applyNumberFormat="1" applyFont="1" applyFill="1" applyBorder="1" applyAlignment="1" applyProtection="1">
      <alignment horizontal="right"/>
      <protection locked="0"/>
    </xf>
    <xf numFmtId="166" fontId="2" fillId="0" borderId="116" xfId="1" applyNumberFormat="1" applyFont="1" applyFill="1" applyBorder="1" applyAlignment="1" applyProtection="1">
      <alignment horizontal="right"/>
      <protection locked="0"/>
    </xf>
    <xf numFmtId="166" fontId="2" fillId="0" borderId="129" xfId="1" applyNumberFormat="1" applyFont="1" applyFill="1" applyBorder="1" applyAlignment="1" applyProtection="1">
      <alignment horizontal="right"/>
      <protection locked="0"/>
    </xf>
    <xf numFmtId="166" fontId="2" fillId="0" borderId="128" xfId="1" applyNumberFormat="1" applyFont="1" applyFill="1" applyBorder="1" applyAlignment="1" applyProtection="1">
      <alignment horizontal="right"/>
      <protection locked="0"/>
    </xf>
    <xf numFmtId="0" fontId="2" fillId="0" borderId="0" xfId="0" applyFont="1" applyFill="1" applyBorder="1" applyAlignment="1" applyProtection="1">
      <alignment horizontal="left"/>
    </xf>
    <xf numFmtId="0" fontId="2" fillId="0" borderId="163" xfId="0" applyFont="1" applyFill="1" applyBorder="1" applyAlignment="1" applyProtection="1">
      <alignment horizontal="left"/>
    </xf>
    <xf numFmtId="0" fontId="2" fillId="0" borderId="164" xfId="0" quotePrefix="1" applyFont="1" applyFill="1" applyBorder="1" applyAlignment="1" applyProtection="1">
      <alignment horizontal="center"/>
    </xf>
    <xf numFmtId="0" fontId="2" fillId="0" borderId="163" xfId="0" applyFont="1" applyFill="1" applyBorder="1" applyAlignment="1" applyProtection="1">
      <alignment horizontal="left"/>
      <protection locked="0"/>
    </xf>
    <xf numFmtId="0" fontId="2" fillId="0" borderId="10" xfId="0" applyFont="1" applyFill="1" applyBorder="1" applyAlignment="1" applyProtection="1">
      <alignment horizontal="left"/>
    </xf>
    <xf numFmtId="0" fontId="2" fillId="0" borderId="58" xfId="0" applyFont="1" applyFill="1" applyBorder="1" applyAlignment="1" applyProtection="1"/>
    <xf numFmtId="0" fontId="2" fillId="0" borderId="94" xfId="0" applyFont="1" applyFill="1" applyBorder="1" applyAlignment="1" applyProtection="1"/>
    <xf numFmtId="0" fontId="2" fillId="0" borderId="0" xfId="0" applyFont="1" applyFill="1" applyBorder="1" applyAlignment="1" applyProtection="1"/>
    <xf numFmtId="0" fontId="2" fillId="0" borderId="167" xfId="0" applyFont="1" applyFill="1" applyBorder="1" applyAlignment="1" applyProtection="1">
      <alignment horizontal="left"/>
    </xf>
    <xf numFmtId="0" fontId="2" fillId="0" borderId="168" xfId="0" applyFont="1" applyFill="1" applyBorder="1" applyAlignment="1" applyProtection="1">
      <alignment horizontal="center"/>
    </xf>
    <xf numFmtId="168" fontId="2" fillId="0" borderId="0" xfId="7" applyNumberFormat="1" applyFont="1" applyFill="1" applyAlignment="1" applyProtection="1">
      <alignment horizontal="right"/>
      <protection locked="0"/>
    </xf>
    <xf numFmtId="166" fontId="3" fillId="0" borderId="95" xfId="1" applyNumberFormat="1" applyFont="1" applyFill="1" applyBorder="1" applyProtection="1"/>
    <xf numFmtId="166" fontId="3" fillId="0" borderId="40" xfId="1" applyNumberFormat="1" applyFont="1" applyFill="1" applyBorder="1" applyAlignment="1" applyProtection="1">
      <alignment horizontal="right"/>
    </xf>
    <xf numFmtId="0" fontId="3" fillId="0" borderId="12" xfId="0" applyFont="1" applyFill="1" applyBorder="1" applyAlignment="1">
      <alignment horizontal="left"/>
    </xf>
    <xf numFmtId="0" fontId="3" fillId="0" borderId="101" xfId="0" applyFont="1" applyFill="1" applyBorder="1" applyAlignment="1">
      <alignment horizontal="center"/>
    </xf>
    <xf numFmtId="0" fontId="3" fillId="0" borderId="0" xfId="0" applyFont="1" applyFill="1"/>
    <xf numFmtId="0" fontId="3" fillId="0" borderId="101" xfId="0" quotePrefix="1" applyFont="1" applyFill="1" applyBorder="1" applyAlignment="1">
      <alignment horizontal="center"/>
    </xf>
    <xf numFmtId="166" fontId="3" fillId="0" borderId="153" xfId="1" applyNumberFormat="1" applyFont="1" applyFill="1" applyBorder="1" applyAlignment="1" applyProtection="1">
      <alignment horizontal="center"/>
    </xf>
    <xf numFmtId="0" fontId="3" fillId="0" borderId="0" xfId="0" applyFont="1"/>
    <xf numFmtId="9" fontId="3" fillId="0" borderId="127" xfId="11" applyFont="1" applyFill="1" applyBorder="1" applyAlignment="1" applyProtection="1">
      <alignment horizontal="center"/>
    </xf>
    <xf numFmtId="0" fontId="3" fillId="0" borderId="151" xfId="0" applyFont="1" applyBorder="1"/>
    <xf numFmtId="0" fontId="3" fillId="0" borderId="169" xfId="0" applyFont="1" applyBorder="1" applyAlignment="1">
      <alignment horizontal="center"/>
    </xf>
    <xf numFmtId="166" fontId="3" fillId="0" borderId="169" xfId="1" applyNumberFormat="1" applyFont="1" applyFill="1" applyBorder="1" applyAlignment="1" applyProtection="1">
      <alignment horizontal="center"/>
    </xf>
    <xf numFmtId="9" fontId="2" fillId="0" borderId="127" xfId="11" applyFont="1" applyFill="1" applyBorder="1" applyAlignment="1" applyProtection="1">
      <alignment horizontal="center"/>
    </xf>
    <xf numFmtId="49" fontId="3" fillId="0" borderId="13" xfId="0" applyNumberFormat="1" applyFont="1" applyBorder="1" applyAlignment="1">
      <alignment horizontal="center"/>
    </xf>
    <xf numFmtId="166" fontId="3" fillId="0" borderId="47" xfId="1" applyNumberFormat="1" applyFont="1" applyBorder="1" applyAlignment="1" applyProtection="1">
      <alignment horizontal="center"/>
    </xf>
    <xf numFmtId="166" fontId="3" fillId="0" borderId="47" xfId="1" applyNumberFormat="1" applyFont="1" applyBorder="1" applyAlignment="1" applyProtection="1">
      <alignment horizontal="center"/>
      <protection locked="0"/>
    </xf>
    <xf numFmtId="49" fontId="3" fillId="0" borderId="0" xfId="0" applyNumberFormat="1" applyFont="1"/>
    <xf numFmtId="166" fontId="2" fillId="0" borderId="127" xfId="1" applyNumberFormat="1" applyFont="1" applyFill="1" applyBorder="1" applyProtection="1"/>
    <xf numFmtId="168" fontId="2" fillId="0" borderId="0" xfId="0" applyNumberFormat="1" applyFont="1" applyFill="1" applyProtection="1">
      <protection locked="0"/>
    </xf>
    <xf numFmtId="0" fontId="3" fillId="0" borderId="15" xfId="0" applyFont="1" applyBorder="1"/>
    <xf numFmtId="0" fontId="3" fillId="0" borderId="9" xfId="0" applyFont="1" applyBorder="1" applyAlignment="1">
      <alignment horizontal="center"/>
    </xf>
    <xf numFmtId="166" fontId="3" fillId="0" borderId="14" xfId="1" applyNumberFormat="1" applyFont="1" applyFill="1" applyBorder="1" applyAlignment="1" applyProtection="1">
      <alignment horizontal="center"/>
    </xf>
    <xf numFmtId="0" fontId="2" fillId="0" borderId="18" xfId="0" applyFont="1" applyFill="1" applyBorder="1" applyAlignment="1" applyProtection="1">
      <alignment horizontal="left"/>
    </xf>
    <xf numFmtId="0" fontId="3" fillId="0" borderId="108" xfId="0" applyFont="1" applyFill="1" applyBorder="1" applyAlignment="1" applyProtection="1">
      <alignment horizontal="left" indent="1"/>
    </xf>
    <xf numFmtId="166" fontId="3" fillId="0" borderId="4" xfId="1" applyNumberFormat="1" applyFont="1" applyFill="1" applyBorder="1" applyProtection="1"/>
    <xf numFmtId="166" fontId="3" fillId="0" borderId="152" xfId="1" applyNumberFormat="1" applyFont="1" applyFill="1" applyBorder="1" applyProtection="1"/>
    <xf numFmtId="166" fontId="3" fillId="0" borderId="153" xfId="1" applyNumberFormat="1" applyFont="1" applyFill="1" applyBorder="1" applyProtection="1"/>
    <xf numFmtId="166" fontId="3" fillId="0" borderId="147" xfId="1" applyNumberFormat="1" applyFont="1" applyFill="1" applyBorder="1" applyProtection="1"/>
    <xf numFmtId="166" fontId="3" fillId="0" borderId="14" xfId="1" applyNumberFormat="1" applyFont="1" applyFill="1" applyBorder="1" applyAlignment="1" applyProtection="1">
      <alignment horizontal="right" vertical="center"/>
    </xf>
    <xf numFmtId="0" fontId="15" fillId="0" borderId="0" xfId="0" applyFont="1"/>
    <xf numFmtId="0" fontId="3" fillId="0" borderId="12" xfId="0" applyFont="1" applyBorder="1"/>
    <xf numFmtId="0" fontId="3" fillId="0" borderId="101" xfId="0" applyFont="1" applyBorder="1" applyAlignment="1">
      <alignment horizontal="center"/>
    </xf>
    <xf numFmtId="166" fontId="3" fillId="0" borderId="96" xfId="1" applyNumberFormat="1" applyFont="1" applyFill="1" applyBorder="1" applyProtection="1"/>
    <xf numFmtId="0" fontId="14" fillId="0" borderId="14" xfId="9" applyNumberFormat="1" applyFont="1" applyBorder="1" applyAlignment="1" applyProtection="1">
      <alignment horizontal="left" wrapText="1"/>
      <protection locked="0"/>
    </xf>
    <xf numFmtId="0" fontId="14" fillId="5" borderId="14" xfId="9" applyNumberFormat="1" applyFont="1" applyFill="1" applyBorder="1" applyAlignment="1" applyProtection="1">
      <alignment horizontal="left" wrapText="1"/>
      <protection locked="0"/>
    </xf>
    <xf numFmtId="166" fontId="14" fillId="0" borderId="14" xfId="1" applyNumberFormat="1" applyFont="1" applyBorder="1" applyAlignment="1" applyProtection="1">
      <alignment horizontal="left"/>
      <protection locked="0"/>
    </xf>
    <xf numFmtId="166" fontId="2" fillId="0" borderId="14" xfId="1" applyNumberFormat="1" applyFont="1" applyBorder="1" applyAlignment="1" applyProtection="1">
      <alignment horizontal="left" wrapText="1"/>
      <protection locked="0"/>
    </xf>
    <xf numFmtId="166" fontId="14" fillId="0" borderId="14" xfId="1" applyNumberFormat="1" applyFont="1" applyBorder="1" applyAlignment="1" applyProtection="1">
      <alignment horizontal="left" wrapText="1"/>
      <protection locked="0"/>
    </xf>
    <xf numFmtId="166" fontId="14" fillId="0" borderId="14" xfId="1" applyNumberFormat="1" applyFont="1" applyFill="1" applyBorder="1" applyAlignment="1" applyProtection="1">
      <alignment horizontal="left" wrapText="1"/>
      <protection locked="0"/>
    </xf>
    <xf numFmtId="0" fontId="14" fillId="0" borderId="106" xfId="9" applyFont="1" applyBorder="1" applyAlignment="1">
      <alignment horizontal="left" wrapText="1"/>
    </xf>
    <xf numFmtId="166" fontId="14" fillId="0" borderId="106" xfId="1" applyNumberFormat="1" applyFont="1" applyBorder="1" applyAlignment="1">
      <alignment horizontal="left" wrapText="1"/>
    </xf>
    <xf numFmtId="166" fontId="14" fillId="0" borderId="96" xfId="1" applyNumberFormat="1" applyFont="1" applyBorder="1" applyAlignment="1">
      <alignment horizontal="left" wrapText="1"/>
    </xf>
    <xf numFmtId="0" fontId="2" fillId="0" borderId="10" xfId="7" applyFont="1" applyFill="1" applyBorder="1" applyAlignment="1" applyProtection="1">
      <alignment horizontal="left"/>
      <protection locked="0"/>
    </xf>
    <xf numFmtId="3" fontId="2" fillId="6" borderId="14" xfId="6" applyNumberFormat="1" applyFont="1" applyFill="1" applyBorder="1" applyAlignment="1" applyProtection="1">
      <alignment horizontal="left"/>
    </xf>
    <xf numFmtId="166" fontId="14" fillId="0" borderId="14" xfId="1" applyNumberFormat="1" applyFont="1" applyBorder="1" applyAlignment="1" applyProtection="1">
      <alignment horizontal="left"/>
    </xf>
    <xf numFmtId="167" fontId="2" fillId="0" borderId="9" xfId="0" applyNumberFormat="1" applyFont="1" applyFill="1" applyBorder="1" applyProtection="1"/>
    <xf numFmtId="167" fontId="2" fillId="0" borderId="153" xfId="0" applyNumberFormat="1" applyFont="1" applyFill="1" applyBorder="1" applyProtection="1"/>
    <xf numFmtId="0" fontId="20" fillId="0" borderId="153" xfId="0" applyFont="1" applyBorder="1" applyAlignment="1">
      <alignment horizontal="center"/>
    </xf>
    <xf numFmtId="3" fontId="20" fillId="0" borderId="153" xfId="0" applyNumberFormat="1" applyFont="1" applyBorder="1" applyAlignment="1">
      <alignment horizontal="center"/>
    </xf>
    <xf numFmtId="49" fontId="3" fillId="0" borderId="101" xfId="3" applyNumberFormat="1" applyFont="1" applyFill="1" applyBorder="1" applyAlignment="1" applyProtection="1">
      <alignment horizontal="center"/>
    </xf>
    <xf numFmtId="49" fontId="2" fillId="0" borderId="13" xfId="3" applyNumberFormat="1" applyFont="1" applyFill="1" applyBorder="1" applyAlignment="1" applyProtection="1">
      <alignment horizontal="center"/>
    </xf>
    <xf numFmtId="166" fontId="2" fillId="0" borderId="9" xfId="1" applyNumberFormat="1" applyFont="1" applyFill="1" applyBorder="1" applyAlignment="1" applyProtection="1">
      <alignment horizontal="center"/>
    </xf>
    <xf numFmtId="49" fontId="3" fillId="0" borderId="13" xfId="3" applyNumberFormat="1" applyFont="1" applyFill="1" applyBorder="1" applyAlignment="1" applyProtection="1">
      <alignment horizontal="center"/>
    </xf>
    <xf numFmtId="166" fontId="3" fillId="0" borderId="24" xfId="1" applyNumberFormat="1" applyFont="1" applyFill="1" applyBorder="1" applyAlignment="1" applyProtection="1">
      <alignment horizontal="center"/>
    </xf>
    <xf numFmtId="49" fontId="2" fillId="0" borderId="9" xfId="3" applyNumberFormat="1" applyFont="1" applyFill="1" applyBorder="1" applyAlignment="1" applyProtection="1">
      <alignment horizontal="center"/>
    </xf>
    <xf numFmtId="0" fontId="3" fillId="0" borderId="15" xfId="0" applyFont="1" applyFill="1" applyBorder="1" applyAlignment="1">
      <alignment horizontal="center"/>
    </xf>
    <xf numFmtId="166" fontId="2" fillId="0" borderId="47" xfId="1" applyNumberFormat="1" applyFont="1" applyBorder="1" applyAlignment="1" applyProtection="1">
      <alignment horizontal="center"/>
    </xf>
    <xf numFmtId="166" fontId="2" fillId="0" borderId="8" xfId="1" applyNumberFormat="1" applyFont="1" applyBorder="1" applyAlignment="1" applyProtection="1">
      <alignment horizontal="center"/>
    </xf>
    <xf numFmtId="49" fontId="2" fillId="0" borderId="12" xfId="2" quotePrefix="1" applyNumberFormat="1" applyFont="1" applyFill="1" applyBorder="1" applyAlignment="1" applyProtection="1">
      <alignment horizontal="center"/>
    </xf>
    <xf numFmtId="166" fontId="2" fillId="0" borderId="74" xfId="1" applyNumberFormat="1" applyFont="1" applyFill="1" applyBorder="1" applyAlignment="1" applyProtection="1">
      <alignment horizontal="center"/>
    </xf>
    <xf numFmtId="166" fontId="3" fillId="0" borderId="221" xfId="1" quotePrefix="1" applyNumberFormat="1" applyFont="1" applyFill="1" applyBorder="1" applyAlignment="1" applyProtection="1">
      <alignment horizontal="center"/>
    </xf>
    <xf numFmtId="166" fontId="3" fillId="0" borderId="221" xfId="1" applyNumberFormat="1" applyFont="1" applyFill="1" applyBorder="1" applyAlignment="1" applyProtection="1">
      <alignment horizontal="center"/>
    </xf>
    <xf numFmtId="166" fontId="3" fillId="0" borderId="216" xfId="1" applyNumberFormat="1" applyFont="1" applyFill="1" applyBorder="1" applyProtection="1"/>
    <xf numFmtId="166" fontId="14" fillId="0" borderId="14" xfId="1" applyNumberFormat="1" applyFont="1" applyBorder="1" applyAlignment="1" applyProtection="1">
      <alignment horizontal="left" wrapText="1"/>
    </xf>
    <xf numFmtId="166" fontId="2" fillId="0" borderId="9" xfId="1" applyNumberFormat="1" applyFont="1" applyFill="1" applyBorder="1" applyProtection="1"/>
    <xf numFmtId="166" fontId="2" fillId="0" borderId="207" xfId="1" applyNumberFormat="1" applyFont="1" applyBorder="1" applyProtection="1">
      <protection locked="0"/>
    </xf>
    <xf numFmtId="166" fontId="3" fillId="0" borderId="221" xfId="1" applyNumberFormat="1" applyFont="1" applyBorder="1" applyProtection="1"/>
    <xf numFmtId="166" fontId="3" fillId="0" borderId="40" xfId="1" applyNumberFormat="1" applyFont="1" applyBorder="1" applyAlignment="1" applyProtection="1"/>
    <xf numFmtId="166" fontId="3" fillId="0" borderId="133" xfId="1" applyNumberFormat="1" applyFont="1" applyFill="1" applyBorder="1" applyAlignment="1" applyProtection="1"/>
    <xf numFmtId="166" fontId="3" fillId="0" borderId="40" xfId="1" applyNumberFormat="1" applyFont="1" applyFill="1" applyBorder="1" applyAlignment="1" applyProtection="1"/>
    <xf numFmtId="0" fontId="3" fillId="3" borderId="40" xfId="1" applyNumberFormat="1" applyFont="1" applyFill="1" applyBorder="1" applyAlignment="1" applyProtection="1"/>
    <xf numFmtId="166" fontId="2" fillId="4" borderId="58" xfId="1" applyNumberFormat="1" applyFont="1" applyFill="1" applyBorder="1" applyAlignment="1" applyProtection="1"/>
    <xf numFmtId="166" fontId="2" fillId="3" borderId="60" xfId="1" applyNumberFormat="1" applyFont="1" applyFill="1" applyBorder="1" applyAlignment="1" applyProtection="1"/>
    <xf numFmtId="166" fontId="3" fillId="0" borderId="211" xfId="1" applyNumberFormat="1" applyFont="1" applyBorder="1" applyAlignment="1" applyProtection="1"/>
    <xf numFmtId="166" fontId="2" fillId="0" borderId="106" xfId="1" applyNumberFormat="1" applyFont="1" applyBorder="1" applyProtection="1"/>
    <xf numFmtId="166" fontId="2" fillId="0" borderId="9" xfId="1" applyNumberFormat="1" applyFont="1" applyBorder="1" applyAlignment="1" applyProtection="1">
      <alignment horizontal="center"/>
    </xf>
    <xf numFmtId="168" fontId="2" fillId="0" borderId="10" xfId="4" applyNumberFormat="1" applyFont="1" applyBorder="1" applyAlignment="1" applyProtection="1">
      <alignment horizontal="right"/>
      <protection locked="0"/>
    </xf>
    <xf numFmtId="166" fontId="2" fillId="0" borderId="221" xfId="1" applyNumberFormat="1" applyFont="1" applyFill="1" applyBorder="1" applyProtection="1"/>
    <xf numFmtId="49" fontId="2" fillId="0" borderId="0" xfId="3" applyNumberFormat="1" applyFont="1" applyFill="1" applyAlignment="1" applyProtection="1"/>
    <xf numFmtId="0" fontId="2" fillId="0" borderId="1" xfId="0" applyFont="1" applyFill="1" applyBorder="1" applyAlignment="1">
      <alignment horizontal="right"/>
    </xf>
    <xf numFmtId="0" fontId="20" fillId="0" borderId="153" xfId="0" applyFont="1" applyFill="1" applyBorder="1" applyAlignment="1">
      <alignment wrapText="1"/>
    </xf>
    <xf numFmtId="0" fontId="0" fillId="0" borderId="153" xfId="0" applyFill="1" applyBorder="1" applyAlignment="1">
      <alignment horizontal="center" vertical="center" wrapText="1"/>
    </xf>
    <xf numFmtId="0" fontId="20" fillId="0" borderId="153" xfId="0" applyFont="1" applyFill="1" applyBorder="1" applyAlignment="1">
      <alignment horizontal="center"/>
    </xf>
    <xf numFmtId="0" fontId="0" fillId="0" borderId="153" xfId="0" applyFill="1" applyBorder="1" applyAlignment="1" applyProtection="1">
      <alignment horizontal="center"/>
      <protection locked="0"/>
    </xf>
    <xf numFmtId="166" fontId="2" fillId="6" borderId="221" xfId="1" applyNumberFormat="1" applyFont="1" applyFill="1" applyBorder="1" applyAlignment="1" applyProtection="1">
      <alignment horizontal="center"/>
    </xf>
    <xf numFmtId="1" fontId="2" fillId="0" borderId="103" xfId="0" applyNumberFormat="1" applyFont="1" applyFill="1" applyBorder="1" applyAlignment="1" applyProtection="1">
      <alignment horizontal="center" vertical="top" wrapText="1"/>
    </xf>
    <xf numFmtId="0" fontId="2" fillId="0" borderId="103" xfId="0" applyNumberFormat="1" applyFont="1" applyFill="1" applyBorder="1" applyAlignment="1" applyProtection="1">
      <alignment horizontal="center" vertical="top" wrapText="1"/>
    </xf>
    <xf numFmtId="1" fontId="2" fillId="0" borderId="98" xfId="0" applyNumberFormat="1" applyFont="1" applyFill="1" applyBorder="1" applyAlignment="1" applyProtection="1">
      <alignment horizontal="center" vertical="top" wrapText="1"/>
    </xf>
    <xf numFmtId="166" fontId="3" fillId="0" borderId="0" xfId="1" applyNumberFormat="1" applyFont="1" applyFill="1" applyBorder="1" applyAlignment="1" applyProtection="1">
      <alignment horizontal="center"/>
    </xf>
    <xf numFmtId="166" fontId="3" fillId="0" borderId="0" xfId="1" applyNumberFormat="1" applyFont="1" applyFill="1" applyBorder="1" applyProtection="1"/>
    <xf numFmtId="166" fontId="2" fillId="0" borderId="221" xfId="1" applyNumberFormat="1" applyFont="1" applyFill="1" applyBorder="1" applyAlignment="1"/>
    <xf numFmtId="0" fontId="3" fillId="0" borderId="223" xfId="0" quotePrefix="1" applyFont="1" applyFill="1" applyBorder="1" applyAlignment="1">
      <alignment horizontal="left"/>
    </xf>
    <xf numFmtId="0" fontId="3" fillId="0" borderId="222" xfId="0" quotePrefix="1" applyFont="1" applyFill="1" applyBorder="1" applyAlignment="1">
      <alignment horizontal="center"/>
    </xf>
    <xf numFmtId="0" fontId="2" fillId="0" borderId="223" xfId="0" applyFont="1" applyFill="1" applyBorder="1"/>
    <xf numFmtId="0" fontId="3" fillId="0" borderId="223" xfId="0" quotePrefix="1" applyFont="1" applyFill="1" applyBorder="1" applyAlignment="1">
      <alignment horizontal="center"/>
    </xf>
    <xf numFmtId="0" fontId="14" fillId="0" borderId="220" xfId="9" applyFont="1" applyBorder="1" applyAlignment="1">
      <alignment wrapText="1"/>
    </xf>
    <xf numFmtId="0" fontId="14" fillId="0" borderId="215" xfId="9" applyFont="1" applyBorder="1" applyAlignment="1">
      <alignment horizontal="center" vertical="center" wrapText="1"/>
    </xf>
    <xf numFmtId="0" fontId="14" fillId="0" borderId="221" xfId="9" applyNumberFormat="1" applyFont="1" applyBorder="1" applyAlignment="1" applyProtection="1">
      <alignment horizontal="left" wrapText="1"/>
      <protection locked="0"/>
    </xf>
    <xf numFmtId="3" fontId="2" fillId="6" borderId="221" xfId="6" applyNumberFormat="1" applyFont="1" applyFill="1" applyBorder="1" applyAlignment="1" applyProtection="1">
      <alignment horizontal="left"/>
    </xf>
    <xf numFmtId="0" fontId="14" fillId="0" borderId="223" xfId="9" applyFont="1" applyBorder="1" applyAlignment="1">
      <alignment horizontal="left" wrapText="1"/>
    </xf>
    <xf numFmtId="166" fontId="2" fillId="7" borderId="6" xfId="1" applyNumberFormat="1" applyFont="1" applyFill="1" applyBorder="1" applyProtection="1"/>
    <xf numFmtId="166" fontId="2" fillId="7" borderId="14" xfId="1" applyNumberFormat="1" applyFont="1" applyFill="1" applyBorder="1" applyProtection="1"/>
    <xf numFmtId="166" fontId="3" fillId="7" borderId="8" xfId="1" applyNumberFormat="1" applyFont="1" applyFill="1" applyBorder="1" applyProtection="1"/>
    <xf numFmtId="166" fontId="2" fillId="7" borderId="8" xfId="1" applyNumberFormat="1" applyFont="1" applyFill="1" applyBorder="1" applyProtection="1"/>
    <xf numFmtId="0" fontId="28" fillId="0" borderId="0" xfId="0" applyFont="1" applyAlignment="1">
      <alignment horizontal="left"/>
    </xf>
    <xf numFmtId="0" fontId="29" fillId="0" borderId="0" xfId="0" applyFont="1" applyAlignment="1">
      <alignment horizontal="left"/>
    </xf>
    <xf numFmtId="0" fontId="2" fillId="0" borderId="224" xfId="0" applyFont="1" applyBorder="1" applyProtection="1"/>
    <xf numFmtId="0" fontId="2" fillId="0" borderId="225" xfId="0" applyFont="1" applyBorder="1" applyProtection="1"/>
    <xf numFmtId="0" fontId="2" fillId="0" borderId="226" xfId="0" applyFont="1" applyBorder="1" applyProtection="1"/>
    <xf numFmtId="3" fontId="2" fillId="0" borderId="220" xfId="0" applyNumberFormat="1" applyFont="1" applyBorder="1" applyAlignment="1" applyProtection="1">
      <alignment horizontal="center" vertical="top" wrapText="1"/>
    </xf>
    <xf numFmtId="3" fontId="2" fillId="0" borderId="220" xfId="0" quotePrefix="1" applyNumberFormat="1" applyFont="1" applyBorder="1" applyAlignment="1" applyProtection="1">
      <alignment horizontal="center" vertical="center" wrapText="1"/>
    </xf>
    <xf numFmtId="0" fontId="2" fillId="0" borderId="218" xfId="0" applyFont="1" applyBorder="1" applyProtection="1"/>
    <xf numFmtId="0" fontId="2" fillId="0" borderId="7" xfId="0" applyFont="1" applyBorder="1" applyAlignment="1" applyProtection="1">
      <alignment horizontal="right"/>
    </xf>
    <xf numFmtId="3" fontId="2" fillId="0" borderId="220" xfId="0" applyNumberFormat="1" applyFont="1" applyBorder="1" applyAlignment="1" applyProtection="1">
      <alignment horizontal="center" vertical="top" wrapText="1"/>
      <protection locked="0"/>
    </xf>
    <xf numFmtId="0" fontId="2" fillId="0" borderId="7" xfId="0" applyFont="1" applyBorder="1" applyProtection="1"/>
    <xf numFmtId="3" fontId="2" fillId="0" borderId="175" xfId="0" quotePrefix="1" applyNumberFormat="1" applyFont="1" applyBorder="1" applyAlignment="1" applyProtection="1">
      <alignment horizontal="center"/>
    </xf>
    <xf numFmtId="3" fontId="2" fillId="0" borderId="169" xfId="0" quotePrefix="1" applyNumberFormat="1" applyFont="1" applyBorder="1" applyAlignment="1" applyProtection="1">
      <alignment horizontal="center"/>
    </xf>
    <xf numFmtId="0" fontId="3" fillId="0" borderId="218" xfId="0" applyFont="1" applyBorder="1" applyProtection="1"/>
    <xf numFmtId="0" fontId="2" fillId="0" borderId="7" xfId="0" quotePrefix="1" applyFont="1" applyFill="1" applyBorder="1" applyAlignment="1" applyProtection="1">
      <alignment horizontal="center"/>
    </xf>
    <xf numFmtId="0" fontId="2" fillId="0" borderId="20" xfId="0" applyFont="1" applyFill="1" applyBorder="1" applyProtection="1"/>
    <xf numFmtId="166" fontId="2" fillId="0" borderId="221" xfId="1" quotePrefix="1" applyNumberFormat="1" applyFont="1" applyBorder="1" applyAlignment="1" applyProtection="1"/>
    <xf numFmtId="0" fontId="2" fillId="0" borderId="19" xfId="0" applyFont="1" applyFill="1" applyBorder="1" applyProtection="1"/>
    <xf numFmtId="0" fontId="2" fillId="0" borderId="1" xfId="0" quotePrefix="1" applyFont="1" applyFill="1" applyBorder="1" applyProtection="1"/>
    <xf numFmtId="0" fontId="2" fillId="0" borderId="41" xfId="0" quotePrefix="1" applyFont="1" applyFill="1" applyBorder="1" applyAlignment="1" applyProtection="1">
      <alignment horizontal="center"/>
    </xf>
    <xf numFmtId="166" fontId="2" fillId="0" borderId="215" xfId="1" applyNumberFormat="1" applyFont="1" applyBorder="1" applyProtection="1"/>
    <xf numFmtId="0" fontId="3" fillId="0" borderId="1" xfId="0" quotePrefix="1" applyFont="1" applyFill="1" applyBorder="1" applyAlignment="1" applyProtection="1">
      <alignment horizontal="left"/>
    </xf>
    <xf numFmtId="0" fontId="2" fillId="0" borderId="31" xfId="0" applyFont="1" applyFill="1" applyBorder="1" applyProtection="1"/>
    <xf numFmtId="0" fontId="2" fillId="0" borderId="12" xfId="0" quotePrefix="1" applyFont="1" applyFill="1" applyBorder="1" applyAlignment="1" applyProtection="1">
      <alignment horizontal="left"/>
    </xf>
    <xf numFmtId="0" fontId="3" fillId="0" borderId="21" xfId="0" applyFont="1" applyFill="1" applyBorder="1" applyProtection="1"/>
    <xf numFmtId="0" fontId="2" fillId="0" borderId="169" xfId="0" quotePrefix="1" applyFont="1" applyFill="1" applyBorder="1" applyAlignment="1" applyProtection="1">
      <alignment horizontal="center"/>
    </xf>
    <xf numFmtId="0" fontId="4" fillId="0" borderId="0" xfId="0" applyFont="1" applyAlignment="1" applyProtection="1">
      <alignment horizontal="right"/>
    </xf>
    <xf numFmtId="0" fontId="0" fillId="0" borderId="221" xfId="0" applyBorder="1" applyAlignment="1">
      <alignment horizontal="center" vertical="center" wrapText="1"/>
    </xf>
    <xf numFmtId="3" fontId="20" fillId="0" borderId="221" xfId="0" applyNumberFormat="1" applyFont="1" applyBorder="1" applyAlignment="1">
      <alignment horizontal="center"/>
    </xf>
    <xf numFmtId="0" fontId="0" fillId="0" borderId="221" xfId="0" applyBorder="1" applyAlignment="1" applyProtection="1">
      <alignment horizontal="center"/>
      <protection locked="0"/>
    </xf>
    <xf numFmtId="0" fontId="20" fillId="0" borderId="221" xfId="0" applyFont="1" applyBorder="1" applyAlignment="1">
      <alignment horizontal="left" vertical="top" wrapText="1"/>
    </xf>
    <xf numFmtId="0" fontId="20" fillId="0" borderId="221" xfId="0" applyFont="1" applyBorder="1" applyAlignment="1">
      <alignment vertical="top" wrapText="1"/>
    </xf>
    <xf numFmtId="166" fontId="2" fillId="0" borderId="169" xfId="1" applyNumberFormat="1" applyFont="1" applyFill="1" applyBorder="1" applyAlignment="1" applyProtection="1">
      <alignment horizontal="center"/>
      <protection locked="0"/>
    </xf>
    <xf numFmtId="0" fontId="2" fillId="0" borderId="0" xfId="0" applyFont="1" applyFill="1" applyBorder="1" applyAlignment="1">
      <alignment horizontal="center"/>
    </xf>
    <xf numFmtId="0" fontId="4" fillId="0" borderId="0" xfId="7" applyFont="1" applyFill="1" applyAlignment="1">
      <alignment horizontal="right"/>
    </xf>
    <xf numFmtId="0" fontId="20" fillId="0" borderId="221" xfId="0" applyFont="1" applyBorder="1" applyAlignment="1">
      <alignment wrapText="1"/>
    </xf>
    <xf numFmtId="0" fontId="26" fillId="0" borderId="0" xfId="0" applyFont="1" applyAlignment="1" applyProtection="1">
      <alignment horizontal="center"/>
      <protection locked="0"/>
    </xf>
    <xf numFmtId="0" fontId="0" fillId="0" borderId="0" xfId="0" applyProtection="1">
      <protection locked="0"/>
    </xf>
    <xf numFmtId="166" fontId="14" fillId="0" borderId="222" xfId="1" applyNumberFormat="1" applyFont="1" applyBorder="1" applyProtection="1">
      <protection locked="0"/>
    </xf>
    <xf numFmtId="166" fontId="15" fillId="0" borderId="222" xfId="1" applyNumberFormat="1" applyFont="1" applyBorder="1" applyProtection="1">
      <protection locked="0"/>
    </xf>
    <xf numFmtId="0" fontId="15" fillId="0" borderId="227" xfId="0" applyFont="1" applyBorder="1" applyAlignment="1" applyProtection="1">
      <alignment horizontal="left"/>
      <protection locked="0"/>
    </xf>
    <xf numFmtId="0" fontId="15" fillId="0" borderId="223" xfId="0" applyFont="1" applyBorder="1" applyAlignment="1" applyProtection="1">
      <alignment horizontal="left"/>
      <protection locked="0"/>
    </xf>
    <xf numFmtId="0" fontId="14" fillId="0" borderId="222" xfId="0" applyFont="1" applyBorder="1" applyProtection="1"/>
    <xf numFmtId="0" fontId="14" fillId="0" borderId="7" xfId="0" applyFont="1" applyBorder="1" applyProtection="1"/>
    <xf numFmtId="0" fontId="31" fillId="0" borderId="0" xfId="0" applyFont="1" applyAlignment="1">
      <alignment horizontal="right"/>
    </xf>
    <xf numFmtId="166" fontId="2" fillId="0" borderId="175" xfId="1" quotePrefix="1" applyNumberFormat="1" applyFont="1" applyBorder="1" applyAlignment="1" applyProtection="1">
      <protection locked="0"/>
    </xf>
    <xf numFmtId="0" fontId="2" fillId="0" borderId="215" xfId="6" applyFont="1" applyFill="1" applyBorder="1" applyAlignment="1">
      <alignment horizontal="center" vertical="top" wrapText="1"/>
    </xf>
    <xf numFmtId="166" fontId="2" fillId="0" borderId="222" xfId="1" quotePrefix="1" applyNumberFormat="1" applyFont="1" applyFill="1" applyBorder="1" applyAlignment="1" applyProtection="1">
      <alignment horizontal="center"/>
      <protection locked="0"/>
    </xf>
    <xf numFmtId="166" fontId="2" fillId="0" borderId="222" xfId="1" applyNumberFormat="1" applyFont="1" applyFill="1" applyBorder="1" applyAlignment="1" applyProtection="1">
      <alignment horizontal="center"/>
      <protection locked="0"/>
    </xf>
    <xf numFmtId="0" fontId="2" fillId="0" borderId="220" xfId="0" applyFont="1" applyFill="1" applyBorder="1" applyAlignment="1">
      <alignment horizontal="center"/>
    </xf>
    <xf numFmtId="3" fontId="2" fillId="0" borderId="223" xfId="0" quotePrefix="1" applyNumberFormat="1" applyFont="1" applyBorder="1" applyAlignment="1">
      <alignment horizontal="centerContinuous"/>
    </xf>
    <xf numFmtId="3" fontId="2" fillId="0" borderId="7" xfId="6" quotePrefix="1" applyNumberFormat="1" applyFont="1" applyBorder="1" applyAlignment="1">
      <alignment horizontal="center" vertical="top" wrapText="1"/>
    </xf>
    <xf numFmtId="166" fontId="2" fillId="0" borderId="221" xfId="1" quotePrefix="1" applyNumberFormat="1" applyFont="1" applyBorder="1" applyAlignment="1" applyProtection="1">
      <protection locked="0"/>
    </xf>
    <xf numFmtId="166" fontId="2" fillId="0" borderId="221" xfId="1" applyNumberFormat="1" applyFont="1" applyBorder="1" applyProtection="1">
      <protection locked="0"/>
    </xf>
    <xf numFmtId="166" fontId="2" fillId="0" borderId="175" xfId="1" applyNumberFormat="1" applyFont="1" applyBorder="1" applyProtection="1">
      <protection locked="0"/>
    </xf>
    <xf numFmtId="164" fontId="2" fillId="0" borderId="31" xfId="4" applyFont="1" applyFill="1" applyBorder="1" applyAlignment="1" applyProtection="1">
      <alignment horizontal="left"/>
      <protection locked="0"/>
    </xf>
    <xf numFmtId="164" fontId="14" fillId="2" borderId="31" xfId="4" applyFont="1" applyFill="1" applyBorder="1" applyAlignment="1" applyProtection="1">
      <alignment horizontal="left"/>
      <protection locked="0"/>
    </xf>
    <xf numFmtId="0" fontId="2" fillId="0" borderId="1" xfId="0" quotePrefix="1" applyFont="1" applyFill="1" applyBorder="1" applyProtection="1">
      <protection locked="0"/>
    </xf>
    <xf numFmtId="0" fontId="2" fillId="0" borderId="1" xfId="0" applyFont="1" applyFill="1" applyBorder="1" applyProtection="1">
      <protection locked="0"/>
    </xf>
    <xf numFmtId="0" fontId="2" fillId="0" borderId="7" xfId="0" applyFont="1" applyFill="1" applyBorder="1" applyAlignment="1">
      <alignment horizontal="center"/>
    </xf>
    <xf numFmtId="0" fontId="3" fillId="0" borderId="0" xfId="7" applyFont="1" applyFill="1" applyAlignment="1">
      <alignment horizontal="center"/>
    </xf>
    <xf numFmtId="0" fontId="2" fillId="0" borderId="4" xfId="7" applyFont="1" applyFill="1" applyBorder="1" applyAlignment="1">
      <alignment horizontal="center"/>
    </xf>
    <xf numFmtId="0" fontId="2" fillId="0" borderId="5" xfId="7" applyFont="1" applyFill="1" applyBorder="1" applyAlignment="1">
      <alignment horizontal="center"/>
    </xf>
    <xf numFmtId="0" fontId="2" fillId="0" borderId="78" xfId="0" applyFont="1" applyBorder="1" applyAlignment="1" applyProtection="1">
      <alignment horizontal="center"/>
    </xf>
    <xf numFmtId="0" fontId="2" fillId="0" borderId="79" xfId="0" applyFont="1" applyBorder="1" applyAlignment="1" applyProtection="1">
      <alignment horizontal="center"/>
    </xf>
    <xf numFmtId="0" fontId="3" fillId="0" borderId="0" xfId="0" applyFont="1" applyAlignment="1" applyProtection="1">
      <alignment horizontal="center"/>
    </xf>
    <xf numFmtId="49" fontId="2" fillId="0" borderId="0" xfId="0" applyNumberFormat="1" applyFont="1" applyAlignment="1" applyProtection="1">
      <alignment horizontal="center"/>
    </xf>
    <xf numFmtId="0" fontId="2" fillId="0" borderId="0" xfId="0" applyFont="1" applyFill="1" applyAlignment="1" applyProtection="1">
      <alignment horizontal="left" wrapText="1"/>
    </xf>
    <xf numFmtId="0" fontId="2" fillId="0" borderId="0" xfId="0" applyFont="1" applyFill="1" applyAlignment="1" applyProtection="1">
      <alignment horizontal="left" vertical="top" wrapText="1"/>
    </xf>
    <xf numFmtId="0" fontId="2" fillId="0" borderId="78" xfId="0" applyFont="1" applyFill="1" applyBorder="1" applyAlignment="1" applyProtection="1">
      <alignment horizontal="center" vertical="top"/>
    </xf>
    <xf numFmtId="49" fontId="14" fillId="0" borderId="0" xfId="0" applyNumberFormat="1" applyFont="1" applyFill="1" applyAlignment="1" applyProtection="1">
      <alignment horizontal="center"/>
    </xf>
    <xf numFmtId="0" fontId="2" fillId="0" borderId="0" xfId="10" quotePrefix="1" applyFont="1" applyFill="1" applyBorder="1" applyAlignment="1" applyProtection="1">
      <alignment horizontal="center"/>
      <protection locked="0"/>
    </xf>
    <xf numFmtId="0" fontId="2" fillId="0" borderId="0" xfId="10" applyFont="1" applyFill="1" applyBorder="1" applyAlignment="1" applyProtection="1">
      <alignment horizontal="center"/>
      <protection locked="0"/>
    </xf>
    <xf numFmtId="0" fontId="2" fillId="0" borderId="83" xfId="10" quotePrefix="1" applyFont="1" applyFill="1" applyBorder="1" applyAlignment="1" applyProtection="1">
      <alignment horizontal="center"/>
      <protection locked="0"/>
    </xf>
    <xf numFmtId="0" fontId="2" fillId="0" borderId="83" xfId="10" applyFont="1" applyFill="1" applyBorder="1" applyAlignment="1" applyProtection="1">
      <alignment horizontal="center"/>
      <protection locked="0"/>
    </xf>
    <xf numFmtId="0" fontId="2" fillId="0" borderId="83" xfId="0" quotePrefix="1" applyFont="1" applyFill="1" applyBorder="1" applyAlignment="1" applyProtection="1">
      <alignment horizontal="center"/>
      <protection locked="0"/>
    </xf>
    <xf numFmtId="0" fontId="2" fillId="0" borderId="83" xfId="0" applyFont="1" applyFill="1" applyBorder="1" applyAlignment="1" applyProtection="1">
      <alignment horizontal="center"/>
      <protection locked="0"/>
    </xf>
    <xf numFmtId="0" fontId="3" fillId="0" borderId="0" xfId="10" applyFont="1" applyFill="1" applyBorder="1" applyAlignment="1" applyProtection="1">
      <alignment horizontal="center"/>
      <protection locked="0"/>
    </xf>
    <xf numFmtId="0" fontId="2" fillId="0" borderId="78" xfId="10" quotePrefix="1" applyFont="1" applyFill="1" applyBorder="1" applyAlignment="1" applyProtection="1">
      <alignment horizontal="center"/>
      <protection locked="0"/>
    </xf>
    <xf numFmtId="0" fontId="2" fillId="0" borderId="78" xfId="10" applyFont="1" applyFill="1" applyBorder="1" applyAlignment="1" applyProtection="1">
      <alignment horizontal="center"/>
      <protection locked="0"/>
    </xf>
    <xf numFmtId="0" fontId="2" fillId="0" borderId="76" xfId="10" applyFont="1" applyFill="1" applyBorder="1" applyAlignment="1" applyProtection="1">
      <alignment horizontal="center"/>
      <protection locked="0"/>
    </xf>
    <xf numFmtId="0" fontId="3" fillId="0" borderId="80" xfId="10" applyFont="1" applyFill="1" applyBorder="1" applyAlignment="1" applyProtection="1">
      <alignment horizontal="center"/>
      <protection locked="0"/>
    </xf>
    <xf numFmtId="0" fontId="3" fillId="0" borderId="78" xfId="10" applyFont="1" applyFill="1" applyBorder="1" applyAlignment="1" applyProtection="1">
      <alignment horizontal="center"/>
      <protection locked="0"/>
    </xf>
    <xf numFmtId="0" fontId="3" fillId="0" borderId="81" xfId="10" applyFont="1" applyFill="1" applyBorder="1" applyAlignment="1" applyProtection="1">
      <alignment horizontal="center"/>
      <protection locked="0"/>
    </xf>
    <xf numFmtId="0" fontId="2" fillId="0" borderId="7" xfId="10" quotePrefix="1" applyFont="1" applyFill="1" applyBorder="1" applyAlignment="1" applyProtection="1">
      <alignment horizontal="center"/>
      <protection locked="0"/>
    </xf>
    <xf numFmtId="0" fontId="16" fillId="0" borderId="0" xfId="10" applyFont="1" applyFill="1" applyBorder="1" applyAlignment="1" applyProtection="1">
      <alignment horizontal="center"/>
      <protection locked="0"/>
    </xf>
    <xf numFmtId="0" fontId="0" fillId="0" borderId="0" xfId="0" quotePrefix="1" applyAlignment="1">
      <alignment horizontal="center"/>
    </xf>
    <xf numFmtId="0" fontId="26" fillId="0" borderId="0" xfId="0" applyFont="1" applyAlignment="1">
      <alignment horizontal="center"/>
    </xf>
    <xf numFmtId="0" fontId="26" fillId="0" borderId="153" xfId="0" applyFont="1" applyBorder="1" applyAlignment="1">
      <alignment horizontal="center" wrapText="1"/>
    </xf>
    <xf numFmtId="0" fontId="26" fillId="0" borderId="153" xfId="0" applyFont="1" applyBorder="1" applyAlignment="1">
      <alignment horizontal="center"/>
    </xf>
    <xf numFmtId="0" fontId="26" fillId="0" borderId="140" xfId="0" applyFont="1" applyBorder="1" applyAlignment="1">
      <alignment horizontal="center" vertical="center"/>
    </xf>
    <xf numFmtId="0" fontId="26" fillId="0" borderId="146" xfId="0" applyFont="1" applyBorder="1" applyAlignment="1">
      <alignment horizontal="center" vertical="center"/>
    </xf>
    <xf numFmtId="166" fontId="2" fillId="0" borderId="174" xfId="1" applyNumberFormat="1" applyFont="1" applyFill="1" applyBorder="1" applyAlignment="1" applyProtection="1">
      <alignment horizontal="center"/>
      <protection locked="0"/>
    </xf>
    <xf numFmtId="166" fontId="2" fillId="0" borderId="175" xfId="1" applyNumberFormat="1" applyFont="1" applyFill="1" applyBorder="1" applyAlignment="1" applyProtection="1">
      <alignment horizontal="center"/>
      <protection locked="0"/>
    </xf>
    <xf numFmtId="166" fontId="2" fillId="0" borderId="174" xfId="1" quotePrefix="1" applyNumberFormat="1" applyFont="1" applyBorder="1" applyAlignment="1" applyProtection="1">
      <alignment horizontal="center"/>
      <protection locked="0"/>
    </xf>
    <xf numFmtId="166" fontId="2" fillId="0" borderId="175" xfId="1" quotePrefix="1" applyNumberFormat="1" applyFont="1" applyBorder="1" applyAlignment="1" applyProtection="1">
      <alignment horizontal="center"/>
      <protection locked="0"/>
    </xf>
    <xf numFmtId="166" fontId="3" fillId="0" borderId="140" xfId="1" applyNumberFormat="1" applyFont="1" applyBorder="1" applyAlignment="1" applyProtection="1">
      <alignment horizontal="center"/>
    </xf>
    <xf numFmtId="166" fontId="3" fillId="0" borderId="146" xfId="1" applyNumberFormat="1" applyFont="1" applyBorder="1" applyAlignment="1" applyProtection="1">
      <alignment horizontal="center"/>
    </xf>
    <xf numFmtId="166" fontId="2" fillId="0" borderId="135" xfId="1" applyNumberFormat="1" applyFont="1" applyBorder="1" applyAlignment="1" applyProtection="1">
      <alignment horizontal="center"/>
      <protection locked="0"/>
    </xf>
    <xf numFmtId="166" fontId="2" fillId="0" borderId="137" xfId="1" applyNumberFormat="1" applyFont="1" applyBorder="1" applyAlignment="1" applyProtection="1">
      <alignment horizontal="center"/>
      <protection locked="0"/>
    </xf>
    <xf numFmtId="166" fontId="2" fillId="0" borderId="8" xfId="1" applyNumberFormat="1" applyFont="1" applyBorder="1" applyAlignment="1" applyProtection="1">
      <alignment horizontal="center"/>
      <protection locked="0"/>
    </xf>
    <xf numFmtId="166" fontId="2" fillId="0" borderId="135" xfId="1" applyNumberFormat="1" applyFont="1" applyFill="1" applyBorder="1" applyAlignment="1" applyProtection="1">
      <alignment horizontal="center"/>
      <protection locked="0"/>
    </xf>
    <xf numFmtId="166" fontId="2" fillId="0" borderId="137" xfId="1" applyNumberFormat="1" applyFont="1" applyFill="1" applyBorder="1" applyAlignment="1" applyProtection="1">
      <alignment horizontal="center"/>
      <protection locked="0"/>
    </xf>
    <xf numFmtId="166" fontId="2" fillId="0" borderId="8" xfId="1" applyNumberFormat="1" applyFont="1" applyFill="1" applyBorder="1" applyAlignment="1" applyProtection="1">
      <alignment horizontal="center"/>
      <protection locked="0"/>
    </xf>
    <xf numFmtId="166" fontId="2" fillId="0" borderId="140" xfId="1" applyNumberFormat="1" applyFont="1" applyBorder="1" applyAlignment="1" applyProtection="1">
      <alignment horizontal="center"/>
      <protection locked="0"/>
    </xf>
    <xf numFmtId="0" fontId="2" fillId="0" borderId="10" xfId="0" quotePrefix="1" applyFont="1" applyFill="1" applyBorder="1" applyAlignment="1">
      <alignment horizontal="left" wrapText="1"/>
    </xf>
    <xf numFmtId="0" fontId="8" fillId="0" borderId="10" xfId="0" quotePrefix="1" applyFont="1" applyFill="1" applyBorder="1" applyAlignment="1">
      <alignment horizontal="left" wrapText="1"/>
    </xf>
    <xf numFmtId="49" fontId="2" fillId="0" borderId="0" xfId="0" quotePrefix="1" applyNumberFormat="1" applyFont="1" applyAlignment="1">
      <alignment horizontal="center"/>
    </xf>
    <xf numFmtId="49" fontId="4" fillId="0" borderId="0" xfId="0" applyNumberFormat="1" applyFont="1" applyFill="1" applyBorder="1" applyAlignment="1">
      <alignment horizontal="center"/>
    </xf>
    <xf numFmtId="49" fontId="3" fillId="0" borderId="0" xfId="0" quotePrefix="1" applyNumberFormat="1" applyFont="1" applyFill="1" applyAlignment="1">
      <alignment horizontal="center"/>
    </xf>
    <xf numFmtId="0" fontId="2" fillId="0" borderId="4" xfId="0" quotePrefix="1" applyFont="1" applyFill="1" applyBorder="1" applyAlignment="1">
      <alignment horizontal="center" vertical="center"/>
    </xf>
    <xf numFmtId="0" fontId="2" fillId="0" borderId="16" xfId="0" quotePrefix="1" applyFont="1" applyFill="1" applyBorder="1" applyAlignment="1">
      <alignment horizontal="center" vertical="center"/>
    </xf>
    <xf numFmtId="0" fontId="2" fillId="0" borderId="5" xfId="0" quotePrefix="1" applyFont="1" applyFill="1" applyBorder="1" applyAlignment="1">
      <alignment horizontal="center" vertical="center"/>
    </xf>
    <xf numFmtId="166" fontId="2" fillId="0" borderId="140" xfId="1" applyNumberFormat="1" applyFont="1" applyFill="1" applyBorder="1" applyAlignment="1" applyProtection="1">
      <alignment horizontal="center"/>
      <protection locked="0"/>
    </xf>
    <xf numFmtId="166" fontId="2" fillId="0" borderId="214" xfId="1" applyNumberFormat="1" applyFont="1" applyFill="1" applyBorder="1" applyAlignment="1" applyProtection="1">
      <alignment horizontal="center"/>
      <protection locked="0"/>
    </xf>
    <xf numFmtId="166" fontId="2" fillId="0" borderId="214" xfId="1" applyNumberFormat="1" applyFont="1" applyBorder="1" applyAlignment="1" applyProtection="1">
      <alignment horizontal="center"/>
      <protection locked="0"/>
    </xf>
    <xf numFmtId="166" fontId="2" fillId="0" borderId="175" xfId="1" applyNumberFormat="1" applyFont="1" applyBorder="1" applyAlignment="1" applyProtection="1">
      <alignment horizontal="center"/>
      <protection locked="0"/>
    </xf>
    <xf numFmtId="166" fontId="2" fillId="7" borderId="174" xfId="1" applyNumberFormat="1" applyFont="1" applyFill="1" applyBorder="1" applyAlignment="1" applyProtection="1">
      <alignment horizontal="center"/>
    </xf>
    <xf numFmtId="166" fontId="2" fillId="7" borderId="137" xfId="1" applyNumberFormat="1" applyFont="1" applyFill="1" applyBorder="1" applyAlignment="1" applyProtection="1">
      <alignment horizontal="center"/>
    </xf>
    <xf numFmtId="166" fontId="2" fillId="7" borderId="175" xfId="1" applyNumberFormat="1" applyFont="1" applyFill="1" applyBorder="1" applyAlignment="1" applyProtection="1">
      <alignment horizontal="center"/>
    </xf>
    <xf numFmtId="166" fontId="2" fillId="0" borderId="174" xfId="1" applyNumberFormat="1" applyFont="1" applyBorder="1" applyAlignment="1" applyProtection="1">
      <alignment horizontal="center"/>
      <protection locked="0"/>
    </xf>
    <xf numFmtId="0" fontId="2" fillId="0" borderId="12" xfId="0" applyFont="1" applyFill="1" applyBorder="1" applyAlignment="1">
      <alignment horizontal="left" wrapText="1"/>
    </xf>
    <xf numFmtId="0" fontId="3" fillId="0" borderId="21" xfId="0" quotePrefix="1" applyFont="1" applyFill="1" applyBorder="1" applyAlignment="1">
      <alignment horizontal="left" wrapText="1"/>
    </xf>
    <xf numFmtId="0" fontId="3" fillId="0" borderId="22" xfId="0" quotePrefix="1" applyFont="1" applyFill="1" applyBorder="1" applyAlignment="1">
      <alignment horizontal="left" wrapText="1"/>
    </xf>
    <xf numFmtId="3" fontId="2" fillId="0" borderId="23" xfId="0" applyNumberFormat="1" applyFont="1" applyBorder="1" applyAlignment="1">
      <alignment horizontal="center" vertical="top" wrapText="1"/>
    </xf>
    <xf numFmtId="3" fontId="2" fillId="0" borderId="3" xfId="0" applyNumberFormat="1" applyFont="1" applyBorder="1" applyAlignment="1">
      <alignment horizontal="center" vertical="top" wrapText="1"/>
    </xf>
    <xf numFmtId="3" fontId="2" fillId="0" borderId="24" xfId="0" applyNumberFormat="1" applyFont="1" applyBorder="1" applyAlignment="1">
      <alignment horizontal="center" vertical="top" wrapText="1"/>
    </xf>
    <xf numFmtId="0" fontId="2" fillId="0" borderId="0" xfId="0" quotePrefix="1" applyFont="1" applyAlignment="1">
      <alignment horizontal="center"/>
    </xf>
    <xf numFmtId="0" fontId="4" fillId="0" borderId="0" xfId="0" applyFont="1" applyFill="1" applyAlignment="1">
      <alignment horizontal="center"/>
    </xf>
    <xf numFmtId="0" fontId="3" fillId="0" borderId="0" xfId="0" applyFont="1" applyFill="1" applyAlignment="1">
      <alignment horizontal="center"/>
    </xf>
    <xf numFmtId="0" fontId="3" fillId="0" borderId="0" xfId="0" applyFont="1" applyAlignment="1">
      <alignment horizontal="center"/>
    </xf>
    <xf numFmtId="0" fontId="2" fillId="0" borderId="17" xfId="0" quotePrefix="1" applyFont="1" applyBorder="1" applyAlignment="1">
      <alignment horizontal="center"/>
    </xf>
    <xf numFmtId="0" fontId="2" fillId="0" borderId="15" xfId="0" applyFont="1" applyBorder="1" applyAlignment="1">
      <alignment horizontal="center"/>
    </xf>
    <xf numFmtId="0" fontId="2" fillId="0" borderId="9" xfId="0" applyFont="1" applyBorder="1" applyAlignment="1">
      <alignment horizontal="center"/>
    </xf>
    <xf numFmtId="0" fontId="2" fillId="0" borderId="12" xfId="0" quotePrefix="1" applyFont="1" applyFill="1" applyBorder="1" applyAlignment="1">
      <alignment horizontal="left" wrapText="1"/>
    </xf>
    <xf numFmtId="0" fontId="2" fillId="0" borderId="10" xfId="0" applyFont="1" applyFill="1" applyBorder="1" applyAlignment="1">
      <alignment horizontal="left" wrapText="1"/>
    </xf>
    <xf numFmtId="166" fontId="2" fillId="0" borderId="140" xfId="1" quotePrefix="1" applyNumberFormat="1" applyFont="1" applyBorder="1" applyAlignment="1" applyProtection="1">
      <alignment horizontal="center"/>
      <protection locked="0"/>
    </xf>
    <xf numFmtId="166" fontId="2" fillId="0" borderId="137" xfId="1" quotePrefix="1" applyNumberFormat="1" applyFont="1" applyBorder="1" applyAlignment="1" applyProtection="1">
      <alignment horizontal="center"/>
      <protection locked="0"/>
    </xf>
    <xf numFmtId="166" fontId="2" fillId="0" borderId="146" xfId="1" quotePrefix="1" applyNumberFormat="1" applyFont="1" applyBorder="1" applyAlignment="1" applyProtection="1">
      <alignment horizontal="center"/>
      <protection locked="0"/>
    </xf>
    <xf numFmtId="166" fontId="2" fillId="0" borderId="74" xfId="1" applyNumberFormat="1" applyFont="1" applyBorder="1" applyAlignment="1" applyProtection="1">
      <alignment horizontal="center"/>
      <protection locked="0"/>
    </xf>
    <xf numFmtId="166" fontId="2" fillId="0" borderId="72" xfId="1" quotePrefix="1" applyNumberFormat="1" applyFont="1" applyFill="1" applyBorder="1" applyAlignment="1" applyProtection="1">
      <alignment horizontal="center"/>
      <protection locked="0"/>
    </xf>
    <xf numFmtId="166" fontId="2" fillId="0" borderId="146" xfId="1" quotePrefix="1" applyNumberFormat="1" applyFont="1" applyFill="1" applyBorder="1" applyAlignment="1" applyProtection="1">
      <alignment horizontal="center"/>
      <protection locked="0"/>
    </xf>
    <xf numFmtId="49" fontId="3" fillId="0" borderId="20" xfId="2" applyNumberFormat="1" applyFont="1" applyFill="1" applyBorder="1" applyAlignment="1">
      <alignment horizontal="left" wrapText="1"/>
    </xf>
    <xf numFmtId="49" fontId="3" fillId="0" borderId="12" xfId="2" applyNumberFormat="1" applyFont="1" applyFill="1" applyBorder="1" applyAlignment="1">
      <alignment horizontal="left" wrapText="1"/>
    </xf>
    <xf numFmtId="49" fontId="14" fillId="0" borderId="20" xfId="2" applyNumberFormat="1" applyFont="1" applyFill="1" applyBorder="1" applyAlignment="1">
      <alignment horizontal="left" wrapText="1"/>
    </xf>
    <xf numFmtId="49" fontId="14" fillId="0" borderId="12" xfId="2" applyNumberFormat="1" applyFont="1" applyFill="1" applyBorder="1" applyAlignment="1">
      <alignment horizontal="left" wrapText="1"/>
    </xf>
    <xf numFmtId="166" fontId="2" fillId="0" borderId="72" xfId="1" applyNumberFormat="1" applyFont="1" applyFill="1" applyBorder="1" applyAlignment="1" applyProtection="1">
      <alignment horizontal="center"/>
      <protection locked="0"/>
    </xf>
    <xf numFmtId="166" fontId="2" fillId="0" borderId="146" xfId="1" applyNumberFormat="1" applyFont="1" applyFill="1" applyBorder="1" applyAlignment="1" applyProtection="1">
      <alignment horizontal="center"/>
      <protection locked="0"/>
    </xf>
    <xf numFmtId="166" fontId="2" fillId="0" borderId="122" xfId="1" applyNumberFormat="1" applyFont="1" applyFill="1" applyBorder="1" applyAlignment="1" applyProtection="1">
      <alignment horizontal="center"/>
      <protection locked="0"/>
    </xf>
    <xf numFmtId="166" fontId="2" fillId="0" borderId="169" xfId="1" applyNumberFormat="1" applyFont="1" applyFill="1" applyBorder="1" applyAlignment="1" applyProtection="1">
      <alignment horizontal="center"/>
      <protection locked="0"/>
    </xf>
    <xf numFmtId="166" fontId="2" fillId="0" borderId="184" xfId="1" applyNumberFormat="1" applyFont="1" applyFill="1" applyBorder="1" applyAlignment="1" applyProtection="1">
      <alignment horizontal="center"/>
      <protection locked="0"/>
    </xf>
    <xf numFmtId="166" fontId="2" fillId="0" borderId="43" xfId="1" applyNumberFormat="1" applyFont="1" applyFill="1" applyBorder="1" applyAlignment="1" applyProtection="1">
      <alignment horizontal="center"/>
      <protection locked="0"/>
    </xf>
    <xf numFmtId="166" fontId="2" fillId="0" borderId="176" xfId="1" applyNumberFormat="1" applyFont="1" applyFill="1" applyBorder="1" applyAlignment="1" applyProtection="1">
      <alignment horizontal="center"/>
      <protection locked="0"/>
    </xf>
    <xf numFmtId="166" fontId="2" fillId="0" borderId="28" xfId="1" applyNumberFormat="1" applyFont="1" applyFill="1" applyBorder="1" applyAlignment="1" applyProtection="1">
      <alignment horizontal="center"/>
      <protection locked="0"/>
    </xf>
    <xf numFmtId="166" fontId="2" fillId="0" borderId="172" xfId="1" applyNumberFormat="1" applyFont="1" applyFill="1" applyBorder="1" applyAlignment="1" applyProtection="1">
      <alignment horizontal="center"/>
      <protection locked="0"/>
    </xf>
    <xf numFmtId="166" fontId="2" fillId="0" borderId="182" xfId="1" applyNumberFormat="1" applyFont="1" applyBorder="1" applyAlignment="1" applyProtection="1">
      <alignment horizontal="center"/>
      <protection locked="0"/>
    </xf>
    <xf numFmtId="166" fontId="2" fillId="0" borderId="75" xfId="1" applyNumberFormat="1" applyFont="1" applyBorder="1" applyAlignment="1" applyProtection="1">
      <alignment horizontal="center"/>
      <protection locked="0"/>
    </xf>
    <xf numFmtId="166" fontId="2" fillId="0" borderId="177" xfId="1" applyNumberFormat="1" applyFont="1" applyBorder="1" applyAlignment="1" applyProtection="1">
      <alignment horizontal="center"/>
      <protection locked="0"/>
    </xf>
    <xf numFmtId="166" fontId="2" fillId="0" borderId="28" xfId="1" applyNumberFormat="1" applyFont="1" applyBorder="1" applyAlignment="1" applyProtection="1">
      <alignment horizontal="center"/>
      <protection locked="0"/>
    </xf>
    <xf numFmtId="49" fontId="3" fillId="0" borderId="19" xfId="2" applyNumberFormat="1" applyFont="1" applyFill="1" applyBorder="1" applyAlignment="1">
      <alignment horizontal="left"/>
    </xf>
    <xf numFmtId="49" fontId="3" fillId="0" borderId="1" xfId="2" applyNumberFormat="1" applyFont="1" applyFill="1" applyBorder="1" applyAlignment="1">
      <alignment horizontal="left"/>
    </xf>
    <xf numFmtId="49" fontId="2" fillId="0" borderId="10" xfId="2" applyNumberFormat="1" applyFont="1" applyFill="1" applyBorder="1" applyAlignment="1">
      <alignment horizontal="left"/>
    </xf>
    <xf numFmtId="49" fontId="2" fillId="0" borderId="22" xfId="2" applyNumberFormat="1" applyFont="1" applyFill="1" applyBorder="1" applyAlignment="1">
      <alignment horizontal="left"/>
    </xf>
    <xf numFmtId="49" fontId="3" fillId="0" borderId="20" xfId="2" quotePrefix="1" applyNumberFormat="1" applyFont="1" applyFill="1" applyBorder="1" applyAlignment="1">
      <alignment horizontal="left"/>
    </xf>
    <xf numFmtId="49" fontId="3" fillId="0" borderId="12" xfId="2" quotePrefix="1" applyNumberFormat="1" applyFont="1" applyFill="1" applyBorder="1" applyAlignment="1">
      <alignment horizontal="left"/>
    </xf>
    <xf numFmtId="49" fontId="2" fillId="0" borderId="12" xfId="2" applyNumberFormat="1" applyFont="1" applyFill="1" applyBorder="1" applyAlignment="1">
      <alignment horizontal="left"/>
    </xf>
    <xf numFmtId="49" fontId="3" fillId="0" borderId="20" xfId="2" quotePrefix="1" applyNumberFormat="1" applyFont="1" applyBorder="1" applyAlignment="1">
      <alignment horizontal="left"/>
    </xf>
    <xf numFmtId="49" fontId="3" fillId="0" borderId="12" xfId="2" quotePrefix="1" applyNumberFormat="1" applyFont="1" applyBorder="1" applyAlignment="1">
      <alignment horizontal="left"/>
    </xf>
    <xf numFmtId="49" fontId="2" fillId="0" borderId="1" xfId="2" applyNumberFormat="1" applyFont="1" applyBorder="1" applyAlignment="1">
      <alignment horizontal="left"/>
    </xf>
    <xf numFmtId="49" fontId="2" fillId="0" borderId="12" xfId="2" quotePrefix="1" applyNumberFormat="1" applyFont="1" applyFill="1" applyBorder="1" applyAlignment="1">
      <alignment horizontal="left"/>
    </xf>
    <xf numFmtId="49" fontId="2" fillId="0" borderId="12" xfId="2" quotePrefix="1" applyNumberFormat="1" applyFont="1" applyBorder="1" applyAlignment="1">
      <alignment horizontal="left"/>
    </xf>
    <xf numFmtId="49" fontId="2" fillId="0" borderId="10" xfId="2" quotePrefix="1" applyNumberFormat="1" applyFont="1" applyFill="1" applyBorder="1" applyAlignment="1">
      <alignment horizontal="left"/>
    </xf>
    <xf numFmtId="49" fontId="2" fillId="0" borderId="1" xfId="2" applyNumberFormat="1" applyFont="1" applyFill="1" applyBorder="1" applyAlignment="1">
      <alignment horizontal="left"/>
    </xf>
    <xf numFmtId="166" fontId="2" fillId="0" borderId="182" xfId="1" applyNumberFormat="1" applyFont="1" applyFill="1" applyBorder="1" applyAlignment="1" applyProtection="1">
      <alignment horizontal="center"/>
      <protection locked="0"/>
    </xf>
    <xf numFmtId="166" fontId="2" fillId="0" borderId="141" xfId="1" applyNumberFormat="1" applyFont="1" applyFill="1" applyBorder="1" applyAlignment="1" applyProtection="1">
      <alignment horizontal="center"/>
      <protection locked="0"/>
    </xf>
    <xf numFmtId="166" fontId="2" fillId="0" borderId="34" xfId="1" applyNumberFormat="1" applyFont="1" applyFill="1" applyBorder="1" applyAlignment="1" applyProtection="1">
      <alignment horizontal="center"/>
      <protection locked="0"/>
    </xf>
    <xf numFmtId="49" fontId="2" fillId="0" borderId="0" xfId="2" applyNumberFormat="1" applyFont="1" applyAlignment="1">
      <alignment horizontal="center"/>
    </xf>
    <xf numFmtId="49" fontId="21" fillId="0" borderId="0" xfId="2" applyNumberFormat="1" applyFont="1" applyAlignment="1">
      <alignment horizontal="center"/>
    </xf>
    <xf numFmtId="49" fontId="3" fillId="0" borderId="0" xfId="2" applyNumberFormat="1" applyFont="1" applyAlignment="1">
      <alignment horizontal="center"/>
    </xf>
    <xf numFmtId="49" fontId="3" fillId="0" borderId="15" xfId="2" applyNumberFormat="1" applyFont="1" applyBorder="1" applyAlignment="1">
      <alignment horizontal="center"/>
    </xf>
    <xf numFmtId="49" fontId="3" fillId="0" borderId="151" xfId="2" applyNumberFormat="1" applyFont="1" applyBorder="1" applyAlignment="1">
      <alignment horizontal="center"/>
    </xf>
    <xf numFmtId="49" fontId="3" fillId="0" borderId="18" xfId="2" applyNumberFormat="1" applyFont="1" applyBorder="1" applyAlignment="1">
      <alignment horizontal="left"/>
    </xf>
    <xf numFmtId="49" fontId="3" fillId="0" borderId="0" xfId="2" applyNumberFormat="1" applyFont="1" applyBorder="1" applyAlignment="1">
      <alignment horizontal="left"/>
    </xf>
    <xf numFmtId="166" fontId="2" fillId="0" borderId="43" xfId="1" applyNumberFormat="1" applyFont="1" applyBorder="1" applyAlignment="1" applyProtection="1">
      <alignment horizontal="center"/>
      <protection locked="0"/>
    </xf>
    <xf numFmtId="166" fontId="2" fillId="0" borderId="171" xfId="1" applyNumberFormat="1" applyFont="1" applyBorder="1" applyAlignment="1" applyProtection="1">
      <alignment horizontal="center"/>
      <protection locked="0"/>
    </xf>
    <xf numFmtId="166" fontId="2" fillId="0" borderId="172" xfId="1" applyNumberFormat="1" applyFont="1" applyBorder="1" applyAlignment="1" applyProtection="1">
      <alignment horizontal="center"/>
      <protection locked="0"/>
    </xf>
    <xf numFmtId="49" fontId="3" fillId="0" borderId="12" xfId="3" applyNumberFormat="1" applyFont="1" applyFill="1" applyBorder="1" applyAlignment="1">
      <alignment horizontal="left"/>
    </xf>
    <xf numFmtId="49" fontId="2" fillId="0" borderId="22" xfId="3" applyNumberFormat="1" applyFont="1" applyFill="1" applyBorder="1" applyAlignment="1">
      <alignment horizontal="left"/>
    </xf>
    <xf numFmtId="0" fontId="3" fillId="0" borderId="1" xfId="3" applyFont="1" applyFill="1" applyBorder="1" applyAlignment="1">
      <alignment horizontal="left"/>
    </xf>
    <xf numFmtId="49" fontId="3" fillId="0" borderId="10" xfId="3" applyNumberFormat="1" applyFont="1" applyFill="1" applyBorder="1" applyAlignment="1">
      <alignment horizontal="left"/>
    </xf>
    <xf numFmtId="49" fontId="2" fillId="0" borderId="12" xfId="3" applyNumberFormat="1" applyFont="1" applyFill="1" applyBorder="1" applyAlignment="1">
      <alignment horizontal="left"/>
    </xf>
    <xf numFmtId="49" fontId="3" fillId="0" borderId="18" xfId="3" applyNumberFormat="1" applyFont="1" applyFill="1" applyBorder="1" applyAlignment="1">
      <alignment horizontal="left"/>
    </xf>
    <xf numFmtId="49" fontId="3" fillId="0" borderId="0" xfId="3" applyNumberFormat="1" applyFont="1" applyFill="1" applyBorder="1" applyAlignment="1">
      <alignment horizontal="left"/>
    </xf>
    <xf numFmtId="49" fontId="2" fillId="0" borderId="0" xfId="3" applyNumberFormat="1" applyFont="1" applyFill="1" applyBorder="1" applyAlignment="1">
      <alignment horizontal="left"/>
    </xf>
    <xf numFmtId="49" fontId="3" fillId="0" borderId="0" xfId="3" quotePrefix="1" applyNumberFormat="1" applyFont="1" applyFill="1" applyBorder="1" applyAlignment="1">
      <alignment horizontal="left"/>
    </xf>
    <xf numFmtId="49" fontId="2" fillId="0" borderId="10" xfId="3" quotePrefix="1" applyNumberFormat="1" applyFont="1" applyFill="1" applyBorder="1" applyAlignment="1">
      <alignment horizontal="left"/>
    </xf>
    <xf numFmtId="49" fontId="2" fillId="0" borderId="12" xfId="3" quotePrefix="1" applyNumberFormat="1" applyFont="1" applyFill="1" applyBorder="1" applyAlignment="1">
      <alignment horizontal="left"/>
    </xf>
    <xf numFmtId="49" fontId="3" fillId="0" borderId="20" xfId="3" applyNumberFormat="1" applyFont="1" applyFill="1" applyBorder="1" applyAlignment="1">
      <alignment horizontal="left"/>
    </xf>
    <xf numFmtId="49" fontId="3" fillId="0" borderId="19" xfId="3" applyNumberFormat="1" applyFont="1" applyFill="1" applyBorder="1" applyAlignment="1">
      <alignment horizontal="left"/>
    </xf>
    <xf numFmtId="49" fontId="3" fillId="0" borderId="1" xfId="3" applyNumberFormat="1" applyFont="1" applyFill="1" applyBorder="1" applyAlignment="1">
      <alignment horizontal="left"/>
    </xf>
    <xf numFmtId="49" fontId="2" fillId="0" borderId="10" xfId="3" applyNumberFormat="1" applyFont="1" applyFill="1" applyBorder="1" applyAlignment="1">
      <alignment horizontal="left"/>
    </xf>
    <xf numFmtId="49" fontId="2" fillId="0" borderId="1" xfId="3" applyNumberFormat="1" applyFont="1" applyFill="1" applyBorder="1" applyAlignment="1">
      <alignment horizontal="left"/>
    </xf>
    <xf numFmtId="49" fontId="2" fillId="0" borderId="0" xfId="3" applyNumberFormat="1" applyFont="1" applyFill="1" applyAlignment="1">
      <alignment horizontal="center"/>
    </xf>
    <xf numFmtId="49" fontId="21" fillId="0" borderId="0" xfId="2" applyNumberFormat="1" applyFont="1" applyFill="1" applyAlignment="1">
      <alignment horizontal="center"/>
    </xf>
    <xf numFmtId="49" fontId="3" fillId="0" borderId="0" xfId="3" applyNumberFormat="1" applyFont="1" applyFill="1" applyAlignment="1">
      <alignment horizontal="center"/>
    </xf>
    <xf numFmtId="49" fontId="3" fillId="0" borderId="0" xfId="3" quotePrefix="1" applyNumberFormat="1" applyFont="1" applyFill="1" applyAlignment="1">
      <alignment horizontal="center"/>
    </xf>
    <xf numFmtId="0" fontId="3" fillId="0" borderId="0" xfId="0" quotePrefix="1" applyFont="1" applyFill="1" applyAlignment="1">
      <alignment horizontal="center"/>
    </xf>
    <xf numFmtId="0" fontId="2" fillId="0" borderId="0" xfId="0" quotePrefix="1" applyFont="1" applyAlignment="1" applyProtection="1">
      <alignment horizontal="center"/>
    </xf>
    <xf numFmtId="0" fontId="3" fillId="0" borderId="0" xfId="0" applyFont="1" applyFill="1" applyAlignment="1" applyProtection="1">
      <alignment horizontal="center"/>
    </xf>
    <xf numFmtId="3" fontId="2" fillId="0" borderId="227" xfId="0" applyNumberFormat="1" applyFont="1" applyBorder="1" applyAlignment="1" applyProtection="1">
      <alignment horizontal="center" vertical="center" wrapText="1"/>
    </xf>
    <xf numFmtId="3" fontId="2" fillId="0" borderId="223" xfId="0" applyNumberFormat="1" applyFont="1" applyBorder="1" applyAlignment="1" applyProtection="1">
      <alignment horizontal="center" vertical="center" wrapText="1"/>
    </xf>
    <xf numFmtId="3" fontId="2" fillId="0" borderId="222" xfId="0" applyNumberFormat="1" applyFont="1" applyBorder="1" applyAlignment="1" applyProtection="1">
      <alignment horizontal="center" vertical="center" wrapText="1"/>
    </xf>
    <xf numFmtId="166" fontId="2" fillId="0" borderId="220" xfId="1" quotePrefix="1" applyNumberFormat="1" applyFont="1" applyBorder="1" applyAlignment="1" applyProtection="1">
      <protection locked="0"/>
    </xf>
    <xf numFmtId="166" fontId="2" fillId="0" borderId="215" xfId="1" quotePrefix="1" applyNumberFormat="1" applyFont="1" applyBorder="1" applyAlignment="1" applyProtection="1">
      <protection locked="0"/>
    </xf>
    <xf numFmtId="166" fontId="2" fillId="0" borderId="175" xfId="1" quotePrefix="1" applyNumberFormat="1" applyFont="1" applyBorder="1" applyAlignment="1" applyProtection="1">
      <protection locked="0"/>
    </xf>
    <xf numFmtId="166" fontId="2" fillId="0" borderId="220" xfId="1" quotePrefix="1" applyNumberFormat="1" applyFont="1" applyBorder="1" applyAlignment="1" applyProtection="1"/>
    <xf numFmtId="166" fontId="2" fillId="0" borderId="215" xfId="1" quotePrefix="1" applyNumberFormat="1" applyFont="1" applyBorder="1" applyAlignment="1" applyProtection="1"/>
    <xf numFmtId="166" fontId="2" fillId="0" borderId="175" xfId="1" quotePrefix="1" applyNumberFormat="1" applyFont="1" applyBorder="1" applyAlignment="1" applyProtection="1"/>
    <xf numFmtId="166" fontId="2" fillId="0" borderId="220" xfId="1" applyNumberFormat="1" applyFont="1" applyBorder="1" applyAlignment="1" applyProtection="1">
      <alignment horizontal="center"/>
      <protection locked="0"/>
    </xf>
    <xf numFmtId="166" fontId="2" fillId="0" borderId="220" xfId="1" applyNumberFormat="1" applyFont="1" applyBorder="1" applyAlignment="1" applyProtection="1">
      <alignment horizontal="center"/>
    </xf>
    <xf numFmtId="166" fontId="2" fillId="0" borderId="175" xfId="1" applyNumberFormat="1" applyFont="1" applyBorder="1" applyAlignment="1" applyProtection="1">
      <alignment horizontal="center"/>
    </xf>
    <xf numFmtId="166" fontId="2" fillId="0" borderId="220" xfId="1" quotePrefix="1" applyNumberFormat="1" applyFont="1" applyFill="1" applyBorder="1" applyAlignment="1" applyProtection="1">
      <alignment horizontal="center"/>
    </xf>
    <xf numFmtId="166" fontId="2" fillId="0" borderId="216" xfId="1" quotePrefix="1" applyNumberFormat="1" applyFont="1" applyFill="1" applyBorder="1" applyAlignment="1" applyProtection="1">
      <alignment horizontal="center"/>
    </xf>
    <xf numFmtId="166" fontId="2" fillId="0" borderId="174" xfId="1" quotePrefix="1" applyNumberFormat="1" applyFont="1" applyFill="1" applyBorder="1" applyAlignment="1" applyProtection="1">
      <alignment horizontal="center"/>
      <protection locked="0"/>
    </xf>
    <xf numFmtId="166" fontId="2" fillId="0" borderId="175" xfId="1" quotePrefix="1" applyNumberFormat="1" applyFont="1" applyFill="1" applyBorder="1" applyAlignment="1" applyProtection="1">
      <alignment horizontal="center"/>
      <protection locked="0"/>
    </xf>
    <xf numFmtId="164" fontId="3" fillId="0" borderId="4" xfId="5" applyFont="1" applyFill="1" applyBorder="1" applyAlignment="1">
      <alignment horizontal="center"/>
    </xf>
    <xf numFmtId="164" fontId="3" fillId="0" borderId="16" xfId="5" applyFont="1" applyFill="1" applyBorder="1" applyAlignment="1">
      <alignment horizontal="center"/>
    </xf>
    <xf numFmtId="164" fontId="3" fillId="0" borderId="5" xfId="5" applyFont="1" applyFill="1" applyBorder="1" applyAlignment="1">
      <alignment horizontal="center"/>
    </xf>
    <xf numFmtId="49" fontId="2" fillId="0" borderId="1" xfId="3" quotePrefix="1" applyNumberFormat="1" applyFont="1" applyFill="1" applyBorder="1" applyAlignment="1">
      <alignment horizontal="left"/>
    </xf>
    <xf numFmtId="49" fontId="2" fillId="0" borderId="0" xfId="3" quotePrefix="1" applyNumberFormat="1" applyFont="1" applyFill="1" applyAlignment="1">
      <alignment horizontal="center"/>
    </xf>
    <xf numFmtId="164" fontId="4" fillId="0" borderId="0" xfId="2" applyFont="1" applyFill="1" applyAlignment="1">
      <alignment horizontal="center"/>
    </xf>
    <xf numFmtId="0" fontId="3" fillId="0" borderId="0" xfId="3" applyFont="1" applyFill="1" applyAlignment="1">
      <alignment horizontal="center"/>
    </xf>
    <xf numFmtId="0" fontId="3" fillId="0" borderId="0" xfId="3" quotePrefix="1" applyFont="1" applyFill="1" applyAlignment="1">
      <alignment horizontal="center"/>
    </xf>
    <xf numFmtId="164" fontId="3" fillId="0" borderId="0" xfId="4" applyFont="1" applyFill="1" applyAlignment="1">
      <alignment horizontal="center"/>
    </xf>
    <xf numFmtId="164" fontId="3" fillId="0" borderId="0" xfId="4" quotePrefix="1" applyFont="1" applyAlignment="1">
      <alignment horizontal="center"/>
    </xf>
    <xf numFmtId="164" fontId="14" fillId="0" borderId="17" xfId="4" quotePrefix="1" applyFont="1" applyBorder="1" applyAlignment="1">
      <alignment horizontal="center"/>
    </xf>
    <xf numFmtId="164" fontId="2" fillId="0" borderId="43" xfId="4" applyFont="1" applyBorder="1" applyAlignment="1">
      <alignment horizontal="center"/>
    </xf>
    <xf numFmtId="164" fontId="3" fillId="0" borderId="0" xfId="4" quotePrefix="1" applyFont="1" applyFill="1" applyAlignment="1">
      <alignment horizontal="center"/>
    </xf>
    <xf numFmtId="49" fontId="2" fillId="0" borderId="0" xfId="4" applyNumberFormat="1" applyFont="1" applyAlignment="1">
      <alignment horizontal="center"/>
    </xf>
    <xf numFmtId="164" fontId="21" fillId="0" borderId="0" xfId="4" applyFont="1" applyAlignment="1">
      <alignment horizontal="center"/>
    </xf>
    <xf numFmtId="164" fontId="14" fillId="0" borderId="17" xfId="4" quotePrefix="1" applyFont="1" applyFill="1" applyBorder="1" applyAlignment="1">
      <alignment horizontal="center"/>
    </xf>
    <xf numFmtId="164" fontId="2" fillId="0" borderId="43" xfId="4" applyFont="1" applyFill="1" applyBorder="1" applyAlignment="1">
      <alignment horizontal="center"/>
    </xf>
    <xf numFmtId="0" fontId="14" fillId="0" borderId="227" xfId="0" applyFont="1" applyBorder="1" applyAlignment="1" applyProtection="1">
      <alignment horizontal="left" wrapText="1"/>
      <protection locked="0"/>
    </xf>
    <xf numFmtId="0" fontId="14" fillId="0" borderId="223" xfId="0" applyFont="1" applyBorder="1" applyAlignment="1" applyProtection="1">
      <alignment horizontal="left" wrapText="1"/>
      <protection locked="0"/>
    </xf>
    <xf numFmtId="0" fontId="14" fillId="0" borderId="218" xfId="0" applyFont="1" applyBorder="1" applyAlignment="1" applyProtection="1">
      <alignment horizontal="left"/>
      <protection locked="0"/>
    </xf>
    <xf numFmtId="0" fontId="14" fillId="0" borderId="0" xfId="0" applyFont="1" applyBorder="1" applyAlignment="1" applyProtection="1">
      <alignment horizontal="left"/>
      <protection locked="0"/>
    </xf>
    <xf numFmtId="0" fontId="14" fillId="0" borderId="227" xfId="0" applyFont="1" applyBorder="1" applyAlignment="1" applyProtection="1">
      <alignment horizontal="left" wrapText="1"/>
    </xf>
    <xf numFmtId="0" fontId="14" fillId="0" borderId="223" xfId="0" applyFont="1" applyBorder="1" applyAlignment="1" applyProtection="1">
      <alignment horizontal="left" wrapText="1"/>
    </xf>
    <xf numFmtId="0" fontId="14" fillId="0" borderId="218" xfId="0" applyFont="1" applyBorder="1" applyAlignment="1" applyProtection="1">
      <alignment horizontal="left" wrapText="1"/>
    </xf>
    <xf numFmtId="0" fontId="14" fillId="0" borderId="0" xfId="0" applyFont="1" applyBorder="1" applyAlignment="1" applyProtection="1">
      <alignment horizontal="left" wrapText="1"/>
    </xf>
    <xf numFmtId="166" fontId="2" fillId="0" borderId="140" xfId="1" applyNumberFormat="1" applyFont="1" applyFill="1" applyBorder="1" applyAlignment="1" applyProtection="1">
      <alignment horizontal="center"/>
    </xf>
    <xf numFmtId="166" fontId="2" fillId="0" borderId="175" xfId="1" applyNumberFormat="1" applyFont="1" applyFill="1" applyBorder="1" applyAlignment="1" applyProtection="1">
      <alignment horizontal="center"/>
    </xf>
    <xf numFmtId="166" fontId="2" fillId="0" borderId="140" xfId="1" quotePrefix="1" applyNumberFormat="1" applyFont="1" applyFill="1" applyBorder="1" applyAlignment="1" applyProtection="1">
      <alignment horizontal="center"/>
    </xf>
    <xf numFmtId="166" fontId="2" fillId="0" borderId="146" xfId="1" quotePrefix="1" applyNumberFormat="1" applyFont="1" applyFill="1" applyBorder="1" applyAlignment="1" applyProtection="1">
      <alignment horizontal="center"/>
    </xf>
    <xf numFmtId="166" fontId="2" fillId="0" borderId="146" xfId="1" applyNumberFormat="1" applyFont="1" applyFill="1" applyBorder="1" applyAlignment="1" applyProtection="1">
      <alignment horizontal="center"/>
    </xf>
    <xf numFmtId="166" fontId="2" fillId="0" borderId="154" xfId="1" applyNumberFormat="1" applyFont="1" applyFill="1" applyBorder="1" applyAlignment="1" applyProtection="1">
      <alignment horizontal="center"/>
    </xf>
    <xf numFmtId="166" fontId="2" fillId="0" borderId="155" xfId="1" applyNumberFormat="1" applyFont="1" applyFill="1" applyBorder="1" applyAlignment="1" applyProtection="1">
      <alignment horizontal="center"/>
    </xf>
    <xf numFmtId="0" fontId="14" fillId="0" borderId="0" xfId="0" applyFont="1" applyAlignment="1">
      <alignment horizontal="right"/>
    </xf>
    <xf numFmtId="0" fontId="14" fillId="0" borderId="7" xfId="0" applyFont="1" applyBorder="1" applyAlignment="1">
      <alignment horizontal="right"/>
    </xf>
    <xf numFmtId="166" fontId="2" fillId="0" borderId="148" xfId="1" quotePrefix="1" applyNumberFormat="1" applyFont="1" applyFill="1" applyBorder="1" applyAlignment="1" applyProtection="1">
      <alignment horizontal="center"/>
      <protection locked="0"/>
    </xf>
    <xf numFmtId="166" fontId="2" fillId="0" borderId="150" xfId="1" quotePrefix="1" applyNumberFormat="1" applyFont="1" applyFill="1" applyBorder="1" applyAlignment="1" applyProtection="1">
      <alignment horizontal="center"/>
      <protection locked="0"/>
    </xf>
    <xf numFmtId="166" fontId="2" fillId="0" borderId="154" xfId="1" applyNumberFormat="1" applyFont="1" applyFill="1" applyBorder="1" applyAlignment="1" applyProtection="1">
      <alignment horizontal="center"/>
      <protection locked="0"/>
    </xf>
    <xf numFmtId="166" fontId="2" fillId="0" borderId="155" xfId="1" applyNumberFormat="1" applyFont="1" applyFill="1" applyBorder="1" applyAlignment="1" applyProtection="1">
      <alignment horizontal="center"/>
      <protection locked="0"/>
    </xf>
    <xf numFmtId="166" fontId="2" fillId="0" borderId="140" xfId="1" quotePrefix="1" applyNumberFormat="1" applyFont="1" applyFill="1" applyBorder="1" applyAlignment="1" applyProtection="1">
      <alignment horizontal="center"/>
      <protection locked="0"/>
    </xf>
    <xf numFmtId="0" fontId="14" fillId="0" borderId="0" xfId="0" quotePrefix="1" applyFont="1" applyAlignment="1">
      <alignment horizontal="center"/>
    </xf>
    <xf numFmtId="0" fontId="14" fillId="0" borderId="0" xfId="0" applyFont="1" applyAlignment="1">
      <alignment horizontal="center"/>
    </xf>
    <xf numFmtId="0" fontId="3" fillId="0" borderId="0" xfId="0" applyFont="1" applyFill="1" applyAlignment="1" applyProtection="1">
      <alignment horizontal="center"/>
      <protection locked="0"/>
    </xf>
    <xf numFmtId="0" fontId="15" fillId="0" borderId="0" xfId="0" applyFont="1" applyAlignment="1">
      <alignment horizontal="center"/>
    </xf>
    <xf numFmtId="0" fontId="3" fillId="0" borderId="8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87"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47" xfId="0" applyFont="1" applyFill="1" applyBorder="1" applyAlignment="1">
      <alignment horizontal="center" vertical="center"/>
    </xf>
    <xf numFmtId="0" fontId="3" fillId="0" borderId="173" xfId="0" applyFont="1" applyFill="1" applyBorder="1" applyAlignment="1">
      <alignment horizontal="center" vertical="center"/>
    </xf>
    <xf numFmtId="0" fontId="3" fillId="0" borderId="186" xfId="0" applyFont="1" applyFill="1" applyBorder="1" applyAlignment="1">
      <alignment horizontal="center" vertical="center"/>
    </xf>
    <xf numFmtId="0" fontId="3" fillId="0" borderId="187" xfId="0" applyFont="1" applyFill="1" applyBorder="1" applyAlignment="1">
      <alignment horizontal="center" vertical="center"/>
    </xf>
    <xf numFmtId="166" fontId="2" fillId="0" borderId="158" xfId="1" quotePrefix="1" applyNumberFormat="1" applyFont="1" applyFill="1" applyBorder="1" applyAlignment="1" applyProtection="1">
      <alignment horizontal="center"/>
    </xf>
    <xf numFmtId="166" fontId="2" fillId="0" borderId="159" xfId="1" quotePrefix="1" applyNumberFormat="1" applyFont="1" applyFill="1" applyBorder="1" applyAlignment="1" applyProtection="1">
      <alignment horizontal="center"/>
    </xf>
    <xf numFmtId="166" fontId="2" fillId="0" borderId="136" xfId="1" quotePrefix="1" applyNumberFormat="1" applyFont="1" applyFill="1" applyBorder="1" applyAlignment="1" applyProtection="1">
      <alignment horizontal="center"/>
      <protection locked="0"/>
    </xf>
    <xf numFmtId="166" fontId="2" fillId="0" borderId="8" xfId="1" quotePrefix="1" applyNumberFormat="1" applyFont="1" applyFill="1" applyBorder="1" applyAlignment="1" applyProtection="1">
      <alignment horizontal="center"/>
      <protection locked="0"/>
    </xf>
    <xf numFmtId="166" fontId="2" fillId="0" borderId="174" xfId="1" applyNumberFormat="1" applyFont="1" applyFill="1" applyBorder="1" applyAlignment="1" applyProtection="1">
      <alignment horizontal="center"/>
    </xf>
    <xf numFmtId="166" fontId="2" fillId="6" borderId="174" xfId="1" applyNumberFormat="1" applyFont="1" applyFill="1" applyBorder="1" applyAlignment="1" applyProtection="1">
      <alignment horizontal="center"/>
    </xf>
    <xf numFmtId="166" fontId="2" fillId="6" borderId="175" xfId="1" applyNumberFormat="1" applyFont="1" applyFill="1" applyBorder="1" applyAlignment="1" applyProtection="1">
      <alignment horizontal="center"/>
    </xf>
    <xf numFmtId="49" fontId="14" fillId="0" borderId="20" xfId="0" quotePrefix="1" applyNumberFormat="1" applyFont="1" applyFill="1" applyBorder="1" applyAlignment="1">
      <alignment horizontal="left" wrapText="1"/>
    </xf>
    <xf numFmtId="49" fontId="14" fillId="0" borderId="12" xfId="0" quotePrefix="1" applyNumberFormat="1" applyFont="1" applyFill="1" applyBorder="1" applyAlignment="1">
      <alignment horizontal="left" wrapText="1"/>
    </xf>
    <xf numFmtId="49" fontId="3" fillId="0" borderId="20" xfId="0" applyNumberFormat="1" applyFont="1" applyBorder="1" applyAlignment="1">
      <alignment horizontal="left"/>
    </xf>
    <xf numFmtId="49" fontId="3" fillId="0" borderId="12" xfId="0" applyNumberFormat="1" applyFont="1" applyBorder="1" applyAlignment="1">
      <alignment horizontal="left"/>
    </xf>
    <xf numFmtId="49" fontId="3" fillId="0" borderId="21" xfId="0" quotePrefix="1" applyNumberFormat="1" applyFont="1" applyBorder="1" applyAlignment="1">
      <alignment horizontal="left"/>
    </xf>
    <xf numFmtId="49" fontId="3" fillId="0" borderId="22" xfId="0" quotePrefix="1" applyNumberFormat="1" applyFont="1" applyBorder="1" applyAlignment="1">
      <alignment horizontal="left"/>
    </xf>
    <xf numFmtId="49" fontId="2" fillId="0" borderId="20" xfId="0" quotePrefix="1" applyNumberFormat="1" applyFont="1" applyBorder="1" applyAlignment="1">
      <alignment horizontal="left"/>
    </xf>
    <xf numFmtId="49" fontId="2" fillId="0" borderId="12" xfId="0" quotePrefix="1" applyNumberFormat="1" applyFont="1" applyBorder="1" applyAlignment="1">
      <alignment horizontal="left"/>
    </xf>
    <xf numFmtId="49" fontId="3" fillId="0" borderId="20" xfId="0" quotePrefix="1" applyNumberFormat="1" applyFont="1" applyBorder="1" applyAlignment="1">
      <alignment horizontal="left"/>
    </xf>
    <xf numFmtId="49" fontId="3" fillId="0" borderId="12" xfId="0" quotePrefix="1" applyNumberFormat="1" applyFont="1" applyBorder="1" applyAlignment="1">
      <alignment horizontal="left"/>
    </xf>
    <xf numFmtId="49" fontId="3" fillId="0" borderId="20" xfId="0" quotePrefix="1" applyNumberFormat="1" applyFont="1" applyFill="1" applyBorder="1" applyAlignment="1">
      <alignment horizontal="left"/>
    </xf>
    <xf numFmtId="49" fontId="3" fillId="0" borderId="12" xfId="0" quotePrefix="1" applyNumberFormat="1" applyFont="1" applyFill="1" applyBorder="1" applyAlignment="1">
      <alignment horizontal="left"/>
    </xf>
    <xf numFmtId="49" fontId="2" fillId="0" borderId="31" xfId="0" quotePrefix="1" applyNumberFormat="1" applyFont="1" applyBorder="1" applyAlignment="1">
      <alignment horizontal="left"/>
    </xf>
    <xf numFmtId="49" fontId="2" fillId="0" borderId="10" xfId="0" quotePrefix="1" applyNumberFormat="1" applyFont="1" applyBorder="1" applyAlignment="1">
      <alignment horizontal="left"/>
    </xf>
    <xf numFmtId="49" fontId="3" fillId="0" borderId="18" xfId="0" applyNumberFormat="1" applyFont="1" applyBorder="1" applyAlignment="1">
      <alignment horizontal="left"/>
    </xf>
    <xf numFmtId="49" fontId="3" fillId="0" borderId="0" xfId="0" applyNumberFormat="1" applyFont="1" applyBorder="1" applyAlignment="1">
      <alignment horizontal="left"/>
    </xf>
    <xf numFmtId="49" fontId="2" fillId="0" borderId="19" xfId="0" applyNumberFormat="1" applyFont="1" applyBorder="1" applyAlignment="1">
      <alignment horizontal="left"/>
    </xf>
    <xf numFmtId="49" fontId="2" fillId="0" borderId="1" xfId="0" applyNumberFormat="1" applyFont="1" applyBorder="1" applyAlignment="1">
      <alignment horizontal="left"/>
    </xf>
    <xf numFmtId="49" fontId="3" fillId="0" borderId="19" xfId="0" applyNumberFormat="1" applyFont="1" applyBorder="1" applyAlignment="1">
      <alignment horizontal="left"/>
    </xf>
    <xf numFmtId="49" fontId="3" fillId="0" borderId="1" xfId="0" applyNumberFormat="1" applyFont="1" applyBorder="1" applyAlignment="1">
      <alignment horizontal="left"/>
    </xf>
    <xf numFmtId="49" fontId="21" fillId="0" borderId="0" xfId="0" applyNumberFormat="1" applyFont="1" applyFill="1" applyAlignment="1">
      <alignment horizontal="center"/>
    </xf>
    <xf numFmtId="49" fontId="3" fillId="0" borderId="0" xfId="0" applyNumberFormat="1" applyFont="1" applyFill="1" applyAlignment="1">
      <alignment horizontal="center"/>
    </xf>
    <xf numFmtId="49" fontId="3" fillId="0" borderId="0" xfId="0" applyNumberFormat="1" applyFont="1" applyAlignment="1">
      <alignment horizontal="center"/>
    </xf>
    <xf numFmtId="166" fontId="2" fillId="0" borderId="136" xfId="1" applyNumberFormat="1" applyFont="1" applyFill="1" applyBorder="1" applyAlignment="1" applyProtection="1">
      <alignment horizontal="center"/>
    </xf>
    <xf numFmtId="166" fontId="2" fillId="0" borderId="8" xfId="1" applyNumberFormat="1" applyFont="1" applyFill="1" applyBorder="1" applyAlignment="1" applyProtection="1">
      <alignment horizontal="center"/>
    </xf>
    <xf numFmtId="166" fontId="2" fillId="0" borderId="135" xfId="1" quotePrefix="1" applyNumberFormat="1" applyFont="1" applyFill="1" applyBorder="1" applyAlignment="1" applyProtection="1">
      <alignment horizontal="center"/>
      <protection locked="0"/>
    </xf>
    <xf numFmtId="166" fontId="2" fillId="0" borderId="135" xfId="1" quotePrefix="1" applyNumberFormat="1" applyFont="1" applyBorder="1" applyAlignment="1" applyProtection="1">
      <alignment horizontal="center"/>
      <protection locked="0"/>
    </xf>
    <xf numFmtId="166" fontId="2" fillId="0" borderId="8" xfId="1" quotePrefix="1" applyNumberFormat="1" applyFont="1" applyBorder="1" applyAlignment="1" applyProtection="1">
      <alignment horizontal="center"/>
      <protection locked="0"/>
    </xf>
    <xf numFmtId="166" fontId="2" fillId="0" borderId="135" xfId="1" applyNumberFormat="1" applyFont="1" applyBorder="1" applyAlignment="1" applyProtection="1">
      <alignment horizontal="center"/>
    </xf>
    <xf numFmtId="166" fontId="2" fillId="0" borderId="8" xfId="1" applyNumberFormat="1" applyFont="1" applyBorder="1" applyAlignment="1" applyProtection="1">
      <alignment horizontal="center"/>
    </xf>
    <xf numFmtId="166" fontId="2" fillId="0" borderId="174" xfId="1" applyNumberFormat="1" applyFont="1" applyBorder="1" applyAlignment="1" applyProtection="1">
      <alignment horizontal="center"/>
    </xf>
    <xf numFmtId="0" fontId="3" fillId="0" borderId="20" xfId="0" quotePrefix="1" applyFont="1" applyFill="1" applyBorder="1" applyAlignment="1">
      <alignment horizontal="left" wrapText="1"/>
    </xf>
    <xf numFmtId="0" fontId="3" fillId="0" borderId="12" xfId="0" quotePrefix="1" applyFont="1" applyFill="1" applyBorder="1" applyAlignment="1">
      <alignment horizontal="left" wrapText="1"/>
    </xf>
    <xf numFmtId="0" fontId="2" fillId="0" borderId="0" xfId="0" quotePrefix="1" applyFont="1" applyFill="1" applyAlignment="1">
      <alignment horizontal="center"/>
    </xf>
    <xf numFmtId="0" fontId="2" fillId="0" borderId="9" xfId="0" quotePrefix="1" applyFont="1" applyBorder="1" applyAlignment="1">
      <alignment horizontal="center"/>
    </xf>
    <xf numFmtId="0" fontId="2" fillId="0" borderId="1" xfId="0" quotePrefix="1" applyFont="1" applyFill="1" applyBorder="1" applyAlignment="1">
      <alignment horizontal="left"/>
    </xf>
    <xf numFmtId="0" fontId="2" fillId="0" borderId="4" xfId="0" applyFont="1" applyFill="1" applyBorder="1" applyAlignment="1">
      <alignment horizontal="center"/>
    </xf>
    <xf numFmtId="0" fontId="2" fillId="0" borderId="106" xfId="0" applyFont="1" applyFill="1" applyBorder="1" applyAlignment="1">
      <alignment horizontal="center"/>
    </xf>
    <xf numFmtId="0" fontId="2" fillId="0" borderId="96" xfId="0" applyFont="1" applyFill="1" applyBorder="1" applyAlignment="1">
      <alignment horizontal="center"/>
    </xf>
    <xf numFmtId="0" fontId="2" fillId="0" borderId="18" xfId="0" quotePrefix="1" applyFont="1" applyBorder="1" applyAlignment="1">
      <alignment horizontal="center" vertical="top"/>
    </xf>
    <xf numFmtId="0" fontId="2" fillId="0" borderId="7" xfId="0" quotePrefix="1" applyFont="1" applyBorder="1" applyAlignment="1">
      <alignment horizontal="center" vertical="top"/>
    </xf>
    <xf numFmtId="0" fontId="21" fillId="0" borderId="0" xfId="0" applyFont="1" applyFill="1" applyBorder="1" applyAlignment="1">
      <alignment horizontal="center"/>
    </xf>
    <xf numFmtId="166" fontId="2" fillId="0" borderId="137" xfId="1" applyNumberFormat="1" applyFont="1" applyBorder="1" applyAlignment="1" applyProtection="1">
      <alignment horizontal="center"/>
    </xf>
    <xf numFmtId="0" fontId="2" fillId="0" borderId="18" xfId="0" applyFont="1" applyBorder="1" applyAlignment="1">
      <alignment horizontal="center" vertical="top"/>
    </xf>
    <xf numFmtId="0" fontId="2" fillId="0" borderId="7" xfId="0" applyFont="1" applyBorder="1" applyAlignment="1">
      <alignment horizontal="center" vertical="top"/>
    </xf>
    <xf numFmtId="0" fontId="2" fillId="0" borderId="97" xfId="0" applyFont="1" applyFill="1" applyBorder="1" applyAlignment="1">
      <alignment horizontal="center"/>
    </xf>
    <xf numFmtId="166" fontId="2" fillId="0" borderId="174" xfId="1" quotePrefix="1" applyNumberFormat="1" applyFont="1" applyBorder="1" applyAlignment="1" applyProtection="1"/>
    <xf numFmtId="166" fontId="2" fillId="0" borderId="174" xfId="1" applyNumberFormat="1" applyFont="1" applyBorder="1" applyAlignment="1" applyProtection="1">
      <protection locked="0"/>
    </xf>
    <xf numFmtId="166" fontId="2" fillId="0" borderId="175" xfId="1" applyNumberFormat="1" applyFont="1" applyBorder="1" applyAlignment="1" applyProtection="1">
      <protection locked="0"/>
    </xf>
    <xf numFmtId="166" fontId="2" fillId="0" borderId="174" xfId="1" quotePrefix="1" applyNumberFormat="1" applyFont="1" applyBorder="1" applyAlignment="1" applyProtection="1">
      <protection locked="0"/>
    </xf>
    <xf numFmtId="0" fontId="3" fillId="0" borderId="0" xfId="0" applyFont="1" applyFill="1" applyBorder="1" applyAlignment="1">
      <alignment horizontal="center"/>
    </xf>
    <xf numFmtId="166" fontId="14" fillId="0" borderId="206" xfId="1" applyNumberFormat="1" applyFont="1" applyFill="1" applyBorder="1" applyAlignment="1" applyProtection="1">
      <alignment horizontal="center"/>
      <protection locked="0"/>
    </xf>
    <xf numFmtId="166" fontId="14" fillId="0" borderId="208" xfId="1" applyNumberFormat="1" applyFont="1" applyFill="1" applyBorder="1" applyAlignment="1" applyProtection="1">
      <alignment horizontal="center"/>
      <protection locked="0"/>
    </xf>
    <xf numFmtId="166" fontId="2" fillId="0" borderId="206" xfId="1" applyNumberFormat="1" applyFont="1" applyBorder="1" applyAlignment="1" applyProtection="1">
      <alignment horizontal="center"/>
    </xf>
    <xf numFmtId="166" fontId="2" fillId="0" borderId="208" xfId="1" applyNumberFormat="1" applyFont="1" applyBorder="1" applyAlignment="1" applyProtection="1">
      <alignment horizontal="center"/>
    </xf>
    <xf numFmtId="166" fontId="2" fillId="0" borderId="206" xfId="1" applyNumberFormat="1" applyFont="1" applyBorder="1" applyAlignment="1" applyProtection="1">
      <alignment horizontal="center"/>
      <protection locked="0"/>
    </xf>
    <xf numFmtId="166" fontId="2" fillId="0" borderId="208" xfId="1" applyNumberFormat="1" applyFont="1" applyBorder="1" applyAlignment="1" applyProtection="1">
      <alignment horizontal="center"/>
      <protection locked="0"/>
    </xf>
    <xf numFmtId="166" fontId="2" fillId="0" borderId="207" xfId="1" applyNumberFormat="1" applyFont="1" applyBorder="1" applyAlignment="1" applyProtection="1">
      <alignment horizontal="center"/>
    </xf>
    <xf numFmtId="166" fontId="2" fillId="0" borderId="206" xfId="1" applyNumberFormat="1" applyFont="1" applyFill="1" applyBorder="1" applyAlignment="1" applyProtection="1">
      <protection locked="0"/>
    </xf>
    <xf numFmtId="166" fontId="2" fillId="0" borderId="207" xfId="1" applyNumberFormat="1" applyFont="1" applyFill="1" applyBorder="1" applyAlignment="1" applyProtection="1">
      <protection locked="0"/>
    </xf>
    <xf numFmtId="166" fontId="2" fillId="0" borderId="208" xfId="1" applyNumberFormat="1" applyFont="1" applyFill="1" applyBorder="1" applyAlignment="1" applyProtection="1">
      <protection locked="0"/>
    </xf>
    <xf numFmtId="9" fontId="2" fillId="0" borderId="201" xfId="11" applyFont="1" applyFill="1" applyBorder="1" applyAlignment="1" applyProtection="1">
      <alignment horizontal="right"/>
      <protection locked="0"/>
    </xf>
    <xf numFmtId="9" fontId="2" fillId="0" borderId="202" xfId="11" applyFont="1" applyFill="1" applyBorder="1" applyAlignment="1" applyProtection="1">
      <alignment horizontal="right"/>
      <protection locked="0"/>
    </xf>
    <xf numFmtId="166" fontId="2" fillId="0" borderId="203" xfId="1" applyNumberFormat="1" applyFont="1" applyBorder="1" applyAlignment="1" applyProtection="1">
      <alignment horizontal="left"/>
      <protection locked="0"/>
    </xf>
    <xf numFmtId="166" fontId="2" fillId="0" borderId="205" xfId="1" applyNumberFormat="1" applyFont="1" applyBorder="1" applyAlignment="1" applyProtection="1">
      <alignment horizontal="left"/>
      <protection locked="0"/>
    </xf>
    <xf numFmtId="0" fontId="2" fillId="0" borderId="206" xfId="1" applyNumberFormat="1" applyFont="1" applyBorder="1" applyAlignment="1" applyProtection="1">
      <alignment horizontal="right"/>
      <protection locked="0"/>
    </xf>
    <xf numFmtId="0" fontId="2" fillId="0" borderId="208" xfId="1" applyNumberFormat="1" applyFont="1" applyBorder="1" applyAlignment="1" applyProtection="1">
      <alignment horizontal="right"/>
      <protection locked="0"/>
    </xf>
    <xf numFmtId="166" fontId="2" fillId="0" borderId="206" xfId="1" applyNumberFormat="1" applyFont="1" applyFill="1" applyBorder="1" applyAlignment="1" applyProtection="1">
      <alignment horizontal="center"/>
    </xf>
    <xf numFmtId="166" fontId="2" fillId="0" borderId="208" xfId="1" applyNumberFormat="1" applyFont="1" applyFill="1" applyBorder="1" applyAlignment="1" applyProtection="1">
      <alignment horizontal="center"/>
    </xf>
    <xf numFmtId="166" fontId="2" fillId="0" borderId="207" xfId="1" applyNumberFormat="1" applyFont="1" applyBorder="1" applyAlignment="1" applyProtection="1">
      <alignment horizontal="center"/>
      <protection locked="0"/>
    </xf>
    <xf numFmtId="9" fontId="2" fillId="0" borderId="209" xfId="11" applyFont="1" applyFill="1" applyBorder="1" applyAlignment="1" applyProtection="1">
      <alignment horizontal="right" wrapText="1"/>
      <protection locked="0"/>
    </xf>
    <xf numFmtId="9" fontId="2" fillId="0" borderId="181" xfId="11" applyFont="1" applyFill="1" applyBorder="1" applyAlignment="1" applyProtection="1">
      <alignment horizontal="right" wrapText="1"/>
      <protection locked="0"/>
    </xf>
    <xf numFmtId="9" fontId="2" fillId="0" borderId="210" xfId="11" applyFont="1" applyFill="1" applyBorder="1" applyAlignment="1" applyProtection="1">
      <alignment horizontal="right" wrapText="1"/>
      <protection locked="0"/>
    </xf>
    <xf numFmtId="166" fontId="2" fillId="0" borderId="206" xfId="1" applyNumberFormat="1" applyFont="1" applyBorder="1" applyAlignment="1" applyProtection="1">
      <alignment horizontal="left" wrapText="1"/>
      <protection locked="0"/>
    </xf>
    <xf numFmtId="166" fontId="2" fillId="0" borderId="207" xfId="1" applyNumberFormat="1" applyFont="1" applyBorder="1" applyAlignment="1" applyProtection="1">
      <alignment horizontal="left" wrapText="1"/>
      <protection locked="0"/>
    </xf>
    <xf numFmtId="166" fontId="2" fillId="0" borderId="208" xfId="1" applyNumberFormat="1" applyFont="1" applyBorder="1" applyAlignment="1" applyProtection="1">
      <alignment horizontal="left" wrapText="1"/>
      <protection locked="0"/>
    </xf>
    <xf numFmtId="0" fontId="2" fillId="0" borderId="206" xfId="1" applyNumberFormat="1" applyFont="1" applyBorder="1" applyAlignment="1" applyProtection="1">
      <alignment horizontal="right" wrapText="1"/>
      <protection locked="0"/>
    </xf>
    <xf numFmtId="0" fontId="2" fillId="0" borderId="207" xfId="1" applyNumberFormat="1" applyFont="1" applyBorder="1" applyAlignment="1" applyProtection="1">
      <alignment horizontal="right" wrapText="1"/>
      <protection locked="0"/>
    </xf>
    <xf numFmtId="0" fontId="2" fillId="0" borderId="208" xfId="1" applyNumberFormat="1" applyFont="1" applyBorder="1" applyAlignment="1" applyProtection="1">
      <alignment horizontal="right" wrapText="1"/>
      <protection locked="0"/>
    </xf>
    <xf numFmtId="166" fontId="2" fillId="0" borderId="206" xfId="1" applyNumberFormat="1" applyFont="1" applyFill="1" applyBorder="1" applyAlignment="1" applyProtection="1">
      <alignment wrapText="1"/>
      <protection locked="0"/>
    </xf>
    <xf numFmtId="166" fontId="2" fillId="0" borderId="207" xfId="1" applyNumberFormat="1" applyFont="1" applyFill="1" applyBorder="1" applyAlignment="1" applyProtection="1">
      <alignment wrapText="1"/>
      <protection locked="0"/>
    </xf>
    <xf numFmtId="166" fontId="2" fillId="0" borderId="208" xfId="1" applyNumberFormat="1" applyFont="1" applyFill="1" applyBorder="1" applyAlignment="1" applyProtection="1">
      <alignment wrapText="1"/>
      <protection locked="0"/>
    </xf>
    <xf numFmtId="0" fontId="2" fillId="0" borderId="206" xfId="1" applyNumberFormat="1" applyFont="1" applyBorder="1" applyAlignment="1" applyProtection="1">
      <alignment wrapText="1"/>
      <protection locked="0"/>
    </xf>
    <xf numFmtId="0" fontId="2" fillId="0" borderId="207" xfId="1" applyNumberFormat="1" applyFont="1" applyBorder="1" applyAlignment="1" applyProtection="1">
      <alignment wrapText="1"/>
      <protection locked="0"/>
    </xf>
    <xf numFmtId="0" fontId="2" fillId="0" borderId="208" xfId="1" applyNumberFormat="1" applyFont="1" applyBorder="1" applyAlignment="1" applyProtection="1">
      <alignment wrapText="1"/>
      <protection locked="0"/>
    </xf>
    <xf numFmtId="166" fontId="2" fillId="0" borderId="206" xfId="1" applyNumberFormat="1" applyFont="1" applyFill="1" applyBorder="1" applyAlignment="1" applyProtection="1"/>
    <xf numFmtId="166" fontId="2" fillId="0" borderId="207" xfId="1" applyNumberFormat="1" applyFont="1" applyFill="1" applyBorder="1" applyAlignment="1" applyProtection="1"/>
    <xf numFmtId="166" fontId="2" fillId="0" borderId="208" xfId="1" applyNumberFormat="1" applyFont="1" applyFill="1" applyBorder="1" applyAlignment="1" applyProtection="1"/>
    <xf numFmtId="166" fontId="14" fillId="0" borderId="206" xfId="1" applyNumberFormat="1" applyFont="1" applyFill="1" applyBorder="1" applyAlignment="1" applyProtection="1">
      <protection locked="0"/>
    </xf>
    <xf numFmtId="166" fontId="14" fillId="0" borderId="207" xfId="1" applyNumberFormat="1" applyFont="1" applyFill="1" applyBorder="1" applyAlignment="1" applyProtection="1">
      <protection locked="0"/>
    </xf>
    <xf numFmtId="166" fontId="14" fillId="0" borderId="208" xfId="1" applyNumberFormat="1" applyFont="1" applyFill="1" applyBorder="1" applyAlignment="1" applyProtection="1">
      <protection locked="0"/>
    </xf>
    <xf numFmtId="166" fontId="2" fillId="3" borderId="206" xfId="1" applyNumberFormat="1" applyFont="1" applyFill="1" applyBorder="1" applyAlignment="1" applyProtection="1">
      <alignment horizontal="center"/>
    </xf>
    <xf numFmtId="166" fontId="2" fillId="3" borderId="208" xfId="1" applyNumberFormat="1" applyFont="1" applyFill="1" applyBorder="1" applyAlignment="1" applyProtection="1">
      <alignment horizontal="center"/>
    </xf>
    <xf numFmtId="166" fontId="2" fillId="3" borderId="207" xfId="1" applyNumberFormat="1" applyFont="1" applyFill="1" applyBorder="1" applyAlignment="1" applyProtection="1">
      <alignment horizontal="center"/>
    </xf>
    <xf numFmtId="166" fontId="14" fillId="0" borderId="207" xfId="1" applyNumberFormat="1" applyFont="1" applyFill="1" applyBorder="1" applyAlignment="1" applyProtection="1">
      <alignment horizontal="center"/>
      <protection locked="0"/>
    </xf>
    <xf numFmtId="0" fontId="2" fillId="0" borderId="207" xfId="1" applyNumberFormat="1" applyFont="1" applyBorder="1" applyAlignment="1" applyProtection="1">
      <alignment horizontal="right"/>
      <protection locked="0"/>
    </xf>
    <xf numFmtId="9" fontId="2" fillId="0" borderId="194" xfId="11" applyFont="1" applyFill="1" applyBorder="1" applyAlignment="1" applyProtection="1">
      <alignment horizontal="right"/>
      <protection locked="0"/>
    </xf>
    <xf numFmtId="166" fontId="2" fillId="0" borderId="204" xfId="1" applyNumberFormat="1" applyFont="1" applyBorder="1" applyAlignment="1" applyProtection="1">
      <alignment horizontal="left"/>
      <protection locked="0"/>
    </xf>
    <xf numFmtId="0" fontId="2" fillId="0" borderId="52" xfId="0" applyFont="1" applyFill="1" applyBorder="1" applyAlignment="1">
      <alignment horizontal="center"/>
    </xf>
    <xf numFmtId="0" fontId="2" fillId="0" borderId="53" xfId="0" applyFont="1" applyFill="1" applyBorder="1" applyAlignment="1">
      <alignment horizontal="center"/>
    </xf>
    <xf numFmtId="0" fontId="2" fillId="0" borderId="54" xfId="0" applyFont="1" applyFill="1" applyBorder="1" applyAlignment="1">
      <alignment horizontal="center"/>
    </xf>
    <xf numFmtId="0" fontId="14" fillId="0" borderId="58"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60" xfId="0" applyFont="1" applyBorder="1" applyAlignment="1">
      <alignment horizontal="center"/>
    </xf>
    <xf numFmtId="0" fontId="2" fillId="0" borderId="61" xfId="0" applyFont="1" applyBorder="1" applyAlignment="1">
      <alignment horizontal="center"/>
    </xf>
    <xf numFmtId="49" fontId="2" fillId="0" borderId="0" xfId="0" applyNumberFormat="1" applyFont="1" applyAlignment="1">
      <alignment horizontal="center"/>
    </xf>
    <xf numFmtId="0" fontId="21" fillId="0" borderId="0" xfId="0" applyFont="1" applyFill="1" applyAlignment="1">
      <alignment horizontal="center"/>
    </xf>
    <xf numFmtId="0" fontId="3" fillId="0" borderId="0" xfId="0" quotePrefix="1" applyFont="1" applyAlignment="1">
      <alignment horizontal="center"/>
    </xf>
    <xf numFmtId="0" fontId="2" fillId="0" borderId="50" xfId="0" applyFont="1" applyFill="1" applyBorder="1" applyAlignment="1">
      <alignment horizontal="center"/>
    </xf>
    <xf numFmtId="0" fontId="2" fillId="0" borderId="51" xfId="0" applyFont="1" applyFill="1" applyBorder="1" applyAlignment="1">
      <alignment horizontal="center"/>
    </xf>
    <xf numFmtId="0" fontId="2" fillId="0" borderId="147" xfId="0" applyFont="1" applyFill="1" applyBorder="1" applyAlignment="1" applyProtection="1">
      <alignment horizontal="left"/>
      <protection locked="0"/>
    </xf>
    <xf numFmtId="0" fontId="2" fillId="0" borderId="127" xfId="0" applyFont="1" applyFill="1" applyBorder="1" applyAlignment="1" applyProtection="1">
      <alignment horizontal="left"/>
      <protection locked="0"/>
    </xf>
    <xf numFmtId="0" fontId="2" fillId="0" borderId="147" xfId="0" quotePrefix="1" applyFont="1" applyFill="1" applyBorder="1" applyAlignment="1" applyProtection="1">
      <alignment horizontal="left"/>
      <protection locked="0"/>
    </xf>
    <xf numFmtId="0" fontId="2" fillId="0" borderId="127" xfId="0" quotePrefix="1" applyFont="1" applyFill="1" applyBorder="1" applyAlignment="1" applyProtection="1">
      <alignment horizontal="left"/>
      <protection locked="0"/>
    </xf>
    <xf numFmtId="0" fontId="2" fillId="0" borderId="174" xfId="0" quotePrefix="1" applyFont="1" applyFill="1" applyBorder="1" applyAlignment="1" applyProtection="1">
      <alignment horizontal="center"/>
      <protection locked="0"/>
    </xf>
    <xf numFmtId="0" fontId="2" fillId="0" borderId="175" xfId="0" quotePrefix="1" applyFont="1" applyFill="1" applyBorder="1" applyAlignment="1" applyProtection="1">
      <alignment horizontal="center"/>
      <protection locked="0"/>
    </xf>
    <xf numFmtId="0" fontId="8" fillId="0" borderId="178" xfId="0" quotePrefix="1" applyFont="1" applyFill="1" applyBorder="1" applyAlignment="1" applyProtection="1">
      <alignment horizontal="left"/>
      <protection locked="0"/>
    </xf>
    <xf numFmtId="0" fontId="8" fillId="0" borderId="180" xfId="0" quotePrefix="1" applyFont="1" applyFill="1" applyBorder="1" applyAlignment="1" applyProtection="1">
      <alignment horizontal="left"/>
      <protection locked="0"/>
    </xf>
    <xf numFmtId="0" fontId="8" fillId="0" borderId="179" xfId="0" quotePrefix="1" applyFont="1" applyFill="1" applyBorder="1" applyAlignment="1" applyProtection="1">
      <alignment horizontal="left"/>
      <protection locked="0"/>
    </xf>
    <xf numFmtId="0" fontId="8" fillId="0" borderId="169" xfId="0" quotePrefix="1" applyFont="1" applyFill="1" applyBorder="1" applyAlignment="1" applyProtection="1">
      <alignment horizontal="left"/>
      <protection locked="0"/>
    </xf>
    <xf numFmtId="0" fontId="2" fillId="0" borderId="116" xfId="0" quotePrefix="1" applyFont="1" applyFill="1" applyBorder="1" applyAlignment="1">
      <alignment horizontal="center" vertical="center"/>
    </xf>
    <xf numFmtId="0" fontId="2" fillId="0" borderId="6" xfId="0" quotePrefix="1" applyFont="1" applyFill="1" applyBorder="1" applyAlignment="1">
      <alignment horizontal="center" vertical="center"/>
    </xf>
    <xf numFmtId="0" fontId="2" fillId="0" borderId="118" xfId="0" quotePrefix="1" applyFont="1" applyFill="1" applyBorder="1" applyAlignment="1">
      <alignment horizontal="center" vertical="center"/>
    </xf>
    <xf numFmtId="0" fontId="2" fillId="0" borderId="18" xfId="0" quotePrefix="1" applyFont="1" applyFill="1" applyBorder="1" applyAlignment="1">
      <alignment horizontal="center" vertical="center"/>
    </xf>
    <xf numFmtId="3" fontId="2" fillId="0" borderId="116" xfId="0" applyNumberFormat="1" applyFont="1" applyFill="1" applyBorder="1" applyAlignment="1">
      <alignment horizontal="center" vertical="center"/>
    </xf>
    <xf numFmtId="3" fontId="2" fillId="0" borderId="6" xfId="0" applyNumberFormat="1" applyFont="1" applyFill="1" applyBorder="1" applyAlignment="1">
      <alignment horizontal="center" vertical="center"/>
    </xf>
    <xf numFmtId="0" fontId="2" fillId="0" borderId="173" xfId="0" applyFont="1" applyFill="1" applyBorder="1" applyAlignment="1" applyProtection="1">
      <alignment horizontal="left"/>
      <protection locked="0"/>
    </xf>
    <xf numFmtId="0" fontId="2" fillId="0" borderId="18" xfId="0" quotePrefix="1" applyFont="1" applyFill="1" applyBorder="1" applyAlignment="1">
      <alignment horizontal="center"/>
    </xf>
    <xf numFmtId="0" fontId="2" fillId="0" borderId="0" xfId="0" quotePrefix="1" applyFont="1" applyFill="1" applyBorder="1" applyAlignment="1">
      <alignment horizontal="center"/>
    </xf>
    <xf numFmtId="0" fontId="2" fillId="0" borderId="7" xfId="0" quotePrefix="1" applyFont="1" applyFill="1" applyBorder="1" applyAlignment="1">
      <alignment horizontal="center"/>
    </xf>
    <xf numFmtId="0" fontId="2" fillId="0" borderId="17" xfId="0" quotePrefix="1" applyFont="1" applyFill="1" applyBorder="1" applyAlignment="1">
      <alignment horizontal="center"/>
    </xf>
    <xf numFmtId="0" fontId="2" fillId="0" borderId="15" xfId="0" quotePrefix="1" applyFont="1" applyFill="1" applyBorder="1" applyAlignment="1">
      <alignment horizontal="center"/>
    </xf>
    <xf numFmtId="0" fontId="2" fillId="0" borderId="9" xfId="0" quotePrefix="1" applyFont="1" applyFill="1" applyBorder="1" applyAlignment="1">
      <alignment horizontal="center"/>
    </xf>
    <xf numFmtId="166" fontId="2" fillId="0" borderId="138" xfId="1" applyNumberFormat="1" applyFont="1" applyFill="1" applyBorder="1" applyAlignment="1" applyProtection="1">
      <alignment horizontal="center"/>
      <protection locked="0"/>
    </xf>
    <xf numFmtId="166" fontId="2" fillId="0" borderId="139" xfId="1" applyNumberFormat="1" applyFont="1" applyFill="1" applyBorder="1" applyAlignment="1" applyProtection="1">
      <alignment horizontal="center"/>
      <protection locked="0"/>
    </xf>
    <xf numFmtId="166" fontId="2" fillId="0" borderId="138" xfId="1" applyNumberFormat="1" applyFont="1" applyFill="1" applyBorder="1" applyAlignment="1" applyProtection="1">
      <alignment horizontal="center"/>
    </xf>
    <xf numFmtId="166" fontId="2" fillId="0" borderId="139" xfId="1" applyNumberFormat="1" applyFont="1" applyFill="1" applyBorder="1" applyAlignment="1" applyProtection="1">
      <alignment horizontal="center"/>
    </xf>
    <xf numFmtId="166" fontId="3" fillId="0" borderId="138" xfId="1" applyNumberFormat="1" applyFont="1" applyFill="1" applyBorder="1" applyAlignment="1" applyProtection="1">
      <alignment horizontal="center"/>
    </xf>
    <xf numFmtId="166" fontId="3" fillId="0" borderId="139" xfId="1" applyNumberFormat="1" applyFont="1" applyFill="1" applyBorder="1" applyAlignment="1" applyProtection="1">
      <alignment horizontal="center"/>
    </xf>
    <xf numFmtId="0" fontId="3" fillId="0" borderId="0" xfId="0" applyFont="1" applyFill="1" applyAlignment="1">
      <alignment horizontal="center" wrapText="1"/>
    </xf>
    <xf numFmtId="0" fontId="2" fillId="0" borderId="18" xfId="0" applyFont="1" applyFill="1" applyBorder="1" applyAlignment="1">
      <alignment horizontal="center"/>
    </xf>
    <xf numFmtId="0" fontId="2" fillId="0" borderId="0" xfId="0" applyFont="1" applyFill="1" applyBorder="1" applyAlignment="1">
      <alignment horizontal="center"/>
    </xf>
    <xf numFmtId="0" fontId="2" fillId="0" borderId="7" xfId="0" applyFont="1" applyFill="1" applyBorder="1" applyAlignment="1">
      <alignment horizontal="center"/>
    </xf>
    <xf numFmtId="0" fontId="2" fillId="0" borderId="104" xfId="0" applyFont="1" applyFill="1" applyBorder="1" applyAlignment="1">
      <alignment horizontal="center"/>
    </xf>
    <xf numFmtId="0" fontId="2" fillId="0" borderId="103" xfId="0" applyFont="1" applyFill="1" applyBorder="1" applyAlignment="1">
      <alignment horizontal="center"/>
    </xf>
    <xf numFmtId="166" fontId="2" fillId="0" borderId="212" xfId="1" applyNumberFormat="1" applyFont="1" applyFill="1" applyBorder="1" applyAlignment="1" applyProtection="1">
      <alignment horizontal="center"/>
      <protection locked="0"/>
    </xf>
    <xf numFmtId="166" fontId="2" fillId="0" borderId="213" xfId="1" applyNumberFormat="1" applyFont="1" applyFill="1" applyBorder="1" applyAlignment="1" applyProtection="1">
      <alignment horizontal="center"/>
      <protection locked="0"/>
    </xf>
    <xf numFmtId="0" fontId="2" fillId="0" borderId="219" xfId="7" applyFont="1" applyBorder="1" applyAlignment="1" applyProtection="1">
      <alignment horizontal="left"/>
      <protection locked="0"/>
    </xf>
    <xf numFmtId="0" fontId="2" fillId="0" borderId="175" xfId="7" applyFont="1" applyBorder="1" applyAlignment="1" applyProtection="1">
      <alignment horizontal="left"/>
      <protection locked="0"/>
    </xf>
    <xf numFmtId="166" fontId="2" fillId="0" borderId="220" xfId="1" applyNumberFormat="1" applyFont="1" applyBorder="1" applyAlignment="1" applyProtection="1">
      <protection locked="0"/>
    </xf>
    <xf numFmtId="0" fontId="3" fillId="0" borderId="147" xfId="7" quotePrefix="1" applyFont="1" applyBorder="1" applyAlignment="1" applyProtection="1">
      <alignment horizontal="left" vertical="center"/>
      <protection locked="0"/>
    </xf>
    <xf numFmtId="0" fontId="3" fillId="0" borderId="127" xfId="7" quotePrefix="1" applyFont="1" applyBorder="1" applyAlignment="1" applyProtection="1">
      <alignment horizontal="left" vertical="center"/>
      <protection locked="0"/>
    </xf>
    <xf numFmtId="0" fontId="2" fillId="0" borderId="147" xfId="7" applyFont="1" applyBorder="1" applyAlignment="1" applyProtection="1">
      <alignment horizontal="left"/>
      <protection locked="0"/>
    </xf>
    <xf numFmtId="0" fontId="2" fillId="0" borderId="127" xfId="7" applyFont="1" applyBorder="1" applyAlignment="1" applyProtection="1">
      <alignment horizontal="left"/>
      <protection locked="0"/>
    </xf>
    <xf numFmtId="0" fontId="2" fillId="0" borderId="147" xfId="7" quotePrefix="1" applyFont="1" applyFill="1" applyBorder="1" applyAlignment="1" applyProtection="1">
      <alignment horizontal="left"/>
      <protection locked="0"/>
    </xf>
    <xf numFmtId="0" fontId="2" fillId="0" borderId="127" xfId="7" quotePrefix="1" applyFont="1" applyFill="1" applyBorder="1" applyAlignment="1" applyProtection="1">
      <alignment horizontal="left"/>
      <protection locked="0"/>
    </xf>
    <xf numFmtId="0" fontId="3" fillId="0" borderId="147" xfId="7" quotePrefix="1" applyFont="1" applyFill="1" applyBorder="1" applyAlignment="1" applyProtection="1">
      <alignment horizontal="left" vertical="center"/>
      <protection locked="0"/>
    </xf>
    <xf numFmtId="0" fontId="3" fillId="0" borderId="127" xfId="7" quotePrefix="1" applyFont="1" applyFill="1" applyBorder="1" applyAlignment="1" applyProtection="1">
      <alignment horizontal="left" vertical="center"/>
      <protection locked="0"/>
    </xf>
    <xf numFmtId="0" fontId="3" fillId="0" borderId="147" xfId="7" applyFont="1" applyBorder="1" applyAlignment="1" applyProtection="1">
      <alignment horizontal="left"/>
      <protection locked="0"/>
    </xf>
    <xf numFmtId="0" fontId="3" fillId="0" borderId="127" xfId="7" applyFont="1" applyBorder="1" applyAlignment="1" applyProtection="1">
      <alignment horizontal="left"/>
      <protection locked="0"/>
    </xf>
    <xf numFmtId="0" fontId="2" fillId="0" borderId="147" xfId="7" quotePrefix="1" applyFont="1" applyBorder="1" applyAlignment="1" applyProtection="1">
      <alignment horizontal="left"/>
      <protection locked="0"/>
    </xf>
    <xf numFmtId="0" fontId="2" fillId="0" borderId="127" xfId="7" quotePrefix="1" applyFont="1" applyBorder="1" applyAlignment="1" applyProtection="1">
      <alignment horizontal="left"/>
      <protection locked="0"/>
    </xf>
    <xf numFmtId="0" fontId="2" fillId="0" borderId="0" xfId="7" quotePrefix="1" applyFont="1" applyAlignment="1">
      <alignment horizontal="center"/>
    </xf>
    <xf numFmtId="0" fontId="3" fillId="0" borderId="0" xfId="7" quotePrefix="1" applyFont="1" applyFill="1" applyAlignment="1">
      <alignment horizontal="center"/>
    </xf>
    <xf numFmtId="0" fontId="2" fillId="0" borderId="98" xfId="7" applyFont="1" applyBorder="1" applyAlignment="1">
      <alignment horizontal="center" wrapText="1"/>
    </xf>
    <xf numFmtId="0" fontId="2" fillId="0" borderId="6" xfId="7" applyFont="1" applyBorder="1" applyAlignment="1">
      <alignment horizontal="center" wrapText="1"/>
    </xf>
    <xf numFmtId="0" fontId="2" fillId="0" borderId="214" xfId="7" applyFont="1" applyBorder="1" applyAlignment="1" applyProtection="1">
      <alignment horizontal="left"/>
      <protection locked="0"/>
    </xf>
    <xf numFmtId="166" fontId="2" fillId="0" borderId="214" xfId="1" applyNumberFormat="1" applyFont="1" applyBorder="1" applyAlignment="1" applyProtection="1">
      <alignment horizontal="right"/>
      <protection locked="0"/>
    </xf>
    <xf numFmtId="166" fontId="2" fillId="0" borderId="175" xfId="1" applyNumberFormat="1" applyFont="1" applyBorder="1" applyAlignment="1" applyProtection="1">
      <alignment horizontal="right"/>
      <protection locked="0"/>
    </xf>
    <xf numFmtId="2" fontId="3" fillId="0" borderId="68" xfId="0" applyNumberFormat="1" applyFont="1" applyFill="1" applyBorder="1" applyAlignment="1" applyProtection="1">
      <alignment horizontal="center" vertical="center" wrapText="1"/>
      <protection locked="0"/>
    </xf>
    <xf numFmtId="2" fontId="3" fillId="0" borderId="129" xfId="0" applyNumberFormat="1" applyFont="1" applyFill="1" applyBorder="1" applyAlignment="1" applyProtection="1">
      <alignment horizontal="center" vertical="center" wrapText="1"/>
      <protection locked="0"/>
    </xf>
    <xf numFmtId="2" fontId="3" fillId="0" borderId="69" xfId="0" applyNumberFormat="1" applyFont="1" applyFill="1" applyBorder="1" applyAlignment="1" applyProtection="1">
      <alignment horizontal="center" vertical="center" wrapText="1"/>
      <protection locked="0"/>
    </xf>
    <xf numFmtId="2" fontId="3" fillId="0" borderId="132" xfId="0" applyNumberFormat="1" applyFont="1" applyFill="1" applyBorder="1" applyAlignment="1" applyProtection="1">
      <alignment horizontal="center" vertical="center" wrapText="1"/>
      <protection locked="0"/>
    </xf>
    <xf numFmtId="0" fontId="3" fillId="0" borderId="89" xfId="0" applyFont="1" applyFill="1" applyBorder="1" applyAlignment="1" applyProtection="1">
      <alignment horizontal="center" vertical="justify"/>
      <protection locked="0"/>
    </xf>
    <xf numFmtId="0" fontId="3" fillId="0" borderId="6" xfId="0" applyFont="1" applyFill="1" applyBorder="1" applyAlignment="1" applyProtection="1">
      <alignment horizontal="center" vertical="justify"/>
      <protection locked="0"/>
    </xf>
    <xf numFmtId="0" fontId="3" fillId="0" borderId="73" xfId="0" applyFont="1" applyFill="1" applyBorder="1" applyAlignment="1" applyProtection="1">
      <alignment horizontal="center" vertical="justify"/>
      <protection locked="0"/>
    </xf>
    <xf numFmtId="0" fontId="3" fillId="0" borderId="7" xfId="0" applyFont="1" applyFill="1" applyBorder="1" applyAlignment="1" applyProtection="1">
      <alignment horizontal="center" vertical="justify"/>
      <protection locked="0"/>
    </xf>
    <xf numFmtId="0" fontId="3" fillId="0" borderId="67" xfId="0" applyFont="1" applyFill="1" applyBorder="1" applyAlignment="1" applyProtection="1">
      <alignment horizontal="center" vertical="justify"/>
      <protection locked="0"/>
    </xf>
    <xf numFmtId="0" fontId="3" fillId="0" borderId="91" xfId="0" applyFont="1" applyFill="1" applyBorder="1" applyAlignment="1" applyProtection="1">
      <alignment horizontal="center" vertical="justify"/>
      <protection locked="0"/>
    </xf>
    <xf numFmtId="0" fontId="3" fillId="0" borderId="116" xfId="0" applyFont="1" applyFill="1" applyBorder="1" applyAlignment="1" applyProtection="1">
      <alignment horizontal="center" vertical="justify"/>
      <protection locked="0"/>
    </xf>
    <xf numFmtId="2" fontId="3" fillId="0" borderId="160" xfId="0" applyNumberFormat="1" applyFont="1" applyFill="1" applyBorder="1" applyAlignment="1" applyProtection="1">
      <alignment horizontal="center" vertical="center" wrapText="1"/>
      <protection locked="0"/>
    </xf>
    <xf numFmtId="2" fontId="3" fillId="0" borderId="161" xfId="0" applyNumberFormat="1" applyFont="1" applyFill="1" applyBorder="1" applyAlignment="1" applyProtection="1">
      <alignment horizontal="center" vertical="center" wrapText="1"/>
      <protection locked="0"/>
    </xf>
    <xf numFmtId="0" fontId="2" fillId="0" borderId="0" xfId="0" quotePrefix="1" applyFont="1" applyFill="1" applyAlignment="1" applyProtection="1">
      <alignment horizontal="center" wrapText="1"/>
      <protection locked="0"/>
    </xf>
    <xf numFmtId="0" fontId="3" fillId="0" borderId="0" xfId="7" quotePrefix="1" applyFont="1" applyFill="1" applyBorder="1" applyAlignment="1">
      <alignment horizontal="center"/>
    </xf>
    <xf numFmtId="0" fontId="23" fillId="0" borderId="118" xfId="0" applyFont="1" applyFill="1" applyBorder="1" applyAlignment="1" applyProtection="1">
      <alignment horizontal="center" vertical="center"/>
    </xf>
    <xf numFmtId="0" fontId="23" fillId="0" borderId="18" xfId="0" applyFont="1" applyFill="1" applyBorder="1" applyAlignment="1" applyProtection="1">
      <alignment horizontal="center" vertical="center"/>
    </xf>
    <xf numFmtId="2" fontId="3" fillId="0" borderId="70" xfId="0" applyNumberFormat="1" applyFont="1" applyFill="1" applyBorder="1" applyAlignment="1" applyProtection="1">
      <alignment horizontal="center" vertical="center" wrapText="1"/>
      <protection locked="0"/>
    </xf>
    <xf numFmtId="166" fontId="2" fillId="6" borderId="220" xfId="1" applyNumberFormat="1" applyFont="1" applyFill="1" applyBorder="1" applyAlignment="1" applyProtection="1"/>
    <xf numFmtId="166" fontId="2" fillId="6" borderId="215" xfId="1" applyNumberFormat="1" applyFont="1" applyFill="1" applyBorder="1" applyAlignment="1" applyProtection="1"/>
    <xf numFmtId="166" fontId="2" fillId="6" borderId="216" xfId="1" applyNumberFormat="1" applyFont="1" applyFill="1" applyBorder="1" applyAlignment="1" applyProtection="1"/>
    <xf numFmtId="166" fontId="2" fillId="0" borderId="6" xfId="1" applyNumberFormat="1" applyFont="1" applyFill="1" applyBorder="1" applyAlignment="1" applyProtection="1">
      <alignment horizontal="center"/>
      <protection locked="0"/>
    </xf>
    <xf numFmtId="0" fontId="2" fillId="0" borderId="180" xfId="0" applyFont="1" applyFill="1" applyBorder="1" applyAlignment="1" applyProtection="1">
      <alignment horizontal="center"/>
    </xf>
    <xf numFmtId="0" fontId="2" fillId="0" borderId="169" xfId="0" applyFont="1" applyFill="1" applyBorder="1" applyAlignment="1" applyProtection="1">
      <alignment horizontal="center"/>
    </xf>
    <xf numFmtId="166" fontId="2" fillId="0" borderId="220" xfId="1" applyNumberFormat="1" applyFont="1" applyFill="1" applyBorder="1" applyAlignment="1" applyProtection="1">
      <alignment horizontal="center"/>
      <protection locked="0"/>
    </xf>
    <xf numFmtId="0" fontId="3" fillId="0" borderId="220" xfId="0" applyFont="1" applyFill="1" applyBorder="1" applyAlignment="1" applyProtection="1">
      <alignment horizontal="center" vertical="center" wrapText="1"/>
    </xf>
    <xf numFmtId="0" fontId="3" fillId="0" borderId="215" xfId="0" applyFont="1" applyFill="1" applyBorder="1" applyAlignment="1" applyProtection="1">
      <alignment horizontal="center" vertical="center" wrapText="1"/>
    </xf>
    <xf numFmtId="0" fontId="4" fillId="0" borderId="0" xfId="0" applyFont="1" applyFill="1" applyBorder="1" applyAlignment="1">
      <alignment horizontal="center"/>
    </xf>
    <xf numFmtId="0" fontId="3" fillId="0" borderId="149" xfId="0" applyFont="1" applyBorder="1" applyAlignment="1">
      <alignment horizontal="center" vertical="center"/>
    </xf>
    <xf numFmtId="0" fontId="3" fillId="0" borderId="0" xfId="0" applyFont="1" applyBorder="1" applyAlignment="1">
      <alignment horizontal="center" vertical="center"/>
    </xf>
    <xf numFmtId="9" fontId="2" fillId="0" borderId="140" xfId="11" applyFont="1" applyFill="1" applyBorder="1" applyAlignment="1" applyProtection="1">
      <alignment horizontal="center"/>
    </xf>
    <xf numFmtId="9" fontId="2" fillId="0" borderId="146" xfId="11" applyFont="1" applyFill="1" applyBorder="1" applyAlignment="1" applyProtection="1">
      <alignment horizontal="center"/>
    </xf>
    <xf numFmtId="9" fontId="3" fillId="0" borderId="220" xfId="11" applyFont="1" applyFill="1" applyBorder="1" applyAlignment="1" applyProtection="1">
      <alignment horizontal="center"/>
    </xf>
    <xf numFmtId="9" fontId="3" fillId="0" borderId="216" xfId="11" applyFont="1" applyFill="1" applyBorder="1" applyAlignment="1" applyProtection="1">
      <alignment horizontal="center"/>
    </xf>
    <xf numFmtId="0" fontId="3" fillId="0" borderId="18" xfId="6" applyFont="1" applyBorder="1" applyAlignment="1">
      <alignment horizontal="center" vertical="center"/>
    </xf>
    <xf numFmtId="0" fontId="3" fillId="0" borderId="0" xfId="6" applyFont="1" applyBorder="1" applyAlignment="1">
      <alignment horizontal="center" vertical="center"/>
    </xf>
    <xf numFmtId="0" fontId="2" fillId="0" borderId="98" xfId="0" applyFont="1" applyBorder="1" applyAlignment="1">
      <alignment horizontal="center" vertical="center" wrapText="1"/>
    </xf>
    <xf numFmtId="0" fontId="2" fillId="0" borderId="6" xfId="0" applyFont="1" applyBorder="1" applyAlignment="1">
      <alignment horizontal="center" vertical="center" wrapText="1"/>
    </xf>
    <xf numFmtId="3" fontId="2" fillId="0" borderId="14" xfId="6" quotePrefix="1" applyNumberFormat="1" applyFont="1" applyBorder="1" applyAlignment="1">
      <alignment horizontal="center" vertical="top"/>
    </xf>
    <xf numFmtId="3" fontId="2" fillId="0" borderId="14" xfId="6" quotePrefix="1" applyNumberFormat="1" applyFont="1" applyBorder="1" applyAlignment="1">
      <alignment horizontal="center" vertical="top" wrapText="1"/>
    </xf>
    <xf numFmtId="0" fontId="2" fillId="0" borderId="14" xfId="6" applyFont="1" applyFill="1" applyBorder="1" applyAlignment="1">
      <alignment horizontal="center" vertical="top"/>
    </xf>
    <xf numFmtId="0" fontId="2" fillId="0" borderId="4" xfId="6" applyFont="1" applyFill="1" applyBorder="1" applyAlignment="1">
      <alignment horizontal="center" vertical="top"/>
    </xf>
    <xf numFmtId="166" fontId="2" fillId="0" borderId="214" xfId="1" applyNumberFormat="1" applyFont="1" applyFill="1" applyBorder="1" applyAlignment="1">
      <alignment horizontal="right"/>
    </xf>
    <xf numFmtId="166" fontId="2" fillId="0" borderId="216" xfId="1" applyNumberFormat="1" applyFont="1" applyFill="1" applyBorder="1" applyAlignment="1">
      <alignment horizontal="right"/>
    </xf>
    <xf numFmtId="166" fontId="2" fillId="0" borderId="214" xfId="1" applyNumberFormat="1" applyFont="1" applyFill="1" applyBorder="1" applyAlignment="1" applyProtection="1">
      <alignment horizontal="right"/>
      <protection locked="0"/>
    </xf>
    <xf numFmtId="166" fontId="2" fillId="0" borderId="216" xfId="1" applyNumberFormat="1" applyFont="1" applyFill="1" applyBorder="1" applyAlignment="1" applyProtection="1">
      <alignment horizontal="right"/>
      <protection locked="0"/>
    </xf>
    <xf numFmtId="166" fontId="2" fillId="0" borderId="214" xfId="1" applyNumberFormat="1" applyFont="1" applyFill="1" applyBorder="1" applyAlignment="1" applyProtection="1">
      <alignment horizontal="right"/>
    </xf>
    <xf numFmtId="166" fontId="2" fillId="0" borderId="216" xfId="1" applyNumberFormat="1" applyFont="1" applyFill="1" applyBorder="1" applyAlignment="1" applyProtection="1">
      <alignment horizontal="right"/>
    </xf>
    <xf numFmtId="166" fontId="2" fillId="0" borderId="215" xfId="1" applyNumberFormat="1" applyFont="1" applyFill="1" applyBorder="1" applyAlignment="1" applyProtection="1">
      <alignment horizontal="right"/>
    </xf>
    <xf numFmtId="166" fontId="2" fillId="0" borderId="215" xfId="1" applyNumberFormat="1" applyFont="1" applyFill="1" applyBorder="1" applyAlignment="1" applyProtection="1">
      <alignment horizontal="right"/>
      <protection locked="0"/>
    </xf>
    <xf numFmtId="0" fontId="2" fillId="0" borderId="15" xfId="0" applyFont="1" applyFill="1" applyBorder="1" applyAlignment="1">
      <alignment horizontal="center"/>
    </xf>
    <xf numFmtId="0" fontId="2" fillId="0" borderId="9" xfId="0" applyFont="1" applyFill="1" applyBorder="1" applyAlignment="1">
      <alignment horizontal="center"/>
    </xf>
    <xf numFmtId="166" fontId="2" fillId="0" borderId="98" xfId="1" applyNumberFormat="1" applyFont="1" applyFill="1" applyBorder="1" applyAlignment="1" applyProtection="1">
      <alignment horizontal="center"/>
      <protection locked="0"/>
    </xf>
    <xf numFmtId="166" fontId="2" fillId="0" borderId="217" xfId="1" applyNumberFormat="1" applyFont="1" applyFill="1" applyBorder="1" applyAlignment="1" applyProtection="1">
      <alignment horizontal="center"/>
    </xf>
    <xf numFmtId="166" fontId="2" fillId="0" borderId="179" xfId="1" applyNumberFormat="1" applyFont="1" applyFill="1" applyBorder="1" applyAlignment="1" applyProtection="1">
      <alignment horizontal="center"/>
    </xf>
    <xf numFmtId="0" fontId="2" fillId="0" borderId="0" xfId="0" applyFont="1" applyFill="1" applyAlignment="1" applyProtection="1">
      <alignment horizontal="center" wrapText="1"/>
      <protection locked="0"/>
    </xf>
    <xf numFmtId="166" fontId="2" fillId="0" borderId="218" xfId="1" applyNumberFormat="1" applyFont="1" applyFill="1" applyBorder="1" applyAlignment="1" applyProtection="1">
      <alignment horizontal="center"/>
    </xf>
    <xf numFmtId="166" fontId="2" fillId="0" borderId="170" xfId="1" applyNumberFormat="1" applyFont="1" applyFill="1" applyBorder="1" applyAlignment="1" applyProtection="1">
      <alignment horizontal="center"/>
      <protection locked="0"/>
    </xf>
    <xf numFmtId="166" fontId="2" fillId="0" borderId="128" xfId="1" applyNumberFormat="1" applyFont="1" applyFill="1" applyBorder="1" applyAlignment="1" applyProtection="1">
      <alignment horizontal="center"/>
      <protection locked="0"/>
    </xf>
    <xf numFmtId="166" fontId="2" fillId="0" borderId="7" xfId="1" applyNumberFormat="1" applyFont="1" applyFill="1" applyBorder="1" applyAlignment="1" applyProtection="1">
      <alignment horizontal="center"/>
      <protection locked="0"/>
    </xf>
    <xf numFmtId="0" fontId="3" fillId="0" borderId="118" xfId="8" applyFont="1" applyFill="1" applyBorder="1" applyAlignment="1" applyProtection="1">
      <alignment horizontal="center" vertical="center" wrapText="1"/>
      <protection locked="0"/>
    </xf>
    <xf numFmtId="0" fontId="3" fillId="0" borderId="117" xfId="8" applyFont="1" applyFill="1" applyBorder="1" applyAlignment="1" applyProtection="1">
      <alignment horizontal="center" vertical="center" wrapText="1"/>
      <protection locked="0"/>
    </xf>
    <xf numFmtId="0" fontId="3" fillId="0" borderId="17" xfId="8" applyFont="1" applyFill="1" applyBorder="1" applyAlignment="1" applyProtection="1">
      <alignment horizontal="center" vertical="center" wrapText="1"/>
      <protection locked="0"/>
    </xf>
    <xf numFmtId="0" fontId="3" fillId="0" borderId="9" xfId="8" applyFont="1" applyFill="1" applyBorder="1" applyAlignment="1" applyProtection="1">
      <alignment horizontal="center" vertical="center" wrapText="1"/>
      <protection locked="0"/>
    </xf>
    <xf numFmtId="0" fontId="2" fillId="0" borderId="0" xfId="0" quotePrefix="1" applyFont="1" applyFill="1" applyBorder="1" applyAlignment="1">
      <alignment horizontal="left"/>
    </xf>
    <xf numFmtId="0" fontId="3" fillId="0" borderId="18" xfId="0" applyFont="1" applyBorder="1" applyAlignment="1">
      <alignment horizontal="center" vertical="center"/>
    </xf>
    <xf numFmtId="0" fontId="3" fillId="0" borderId="128" xfId="0" applyFont="1" applyFill="1" applyBorder="1" applyAlignment="1" applyProtection="1">
      <alignment horizontal="center" vertical="center" wrapText="1"/>
      <protection locked="0"/>
    </xf>
    <xf numFmtId="0" fontId="3" fillId="0" borderId="93" xfId="0" applyFont="1" applyFill="1" applyBorder="1" applyAlignment="1" applyProtection="1">
      <alignment horizontal="center" vertical="center" wrapText="1"/>
      <protection locked="0"/>
    </xf>
    <xf numFmtId="0" fontId="4" fillId="0" borderId="0" xfId="0" quotePrefix="1" applyFont="1" applyFill="1" applyBorder="1" applyAlignment="1">
      <alignment horizontal="center"/>
    </xf>
    <xf numFmtId="0" fontId="3" fillId="0" borderId="14" xfId="0" applyFont="1" applyFill="1" applyBorder="1" applyAlignment="1" applyProtection="1">
      <alignment horizontal="center" vertical="center" wrapText="1"/>
      <protection locked="0"/>
    </xf>
    <xf numFmtId="166" fontId="2" fillId="0" borderId="140" xfId="1" applyNumberFormat="1" applyFont="1" applyFill="1" applyBorder="1" applyAlignment="1" applyProtection="1">
      <alignment horizontal="right"/>
      <protection locked="0"/>
    </xf>
    <xf numFmtId="166" fontId="2" fillId="0" borderId="146" xfId="1" applyNumberFormat="1" applyFont="1" applyFill="1" applyBorder="1" applyAlignment="1" applyProtection="1">
      <alignment horizontal="right"/>
      <protection locked="0"/>
    </xf>
    <xf numFmtId="166" fontId="2" fillId="0" borderId="140" xfId="1" applyNumberFormat="1" applyFont="1" applyFill="1" applyBorder="1" applyAlignment="1" applyProtection="1">
      <alignment horizontal="right"/>
    </xf>
    <xf numFmtId="166" fontId="2" fillId="0" borderId="146" xfId="1" applyNumberFormat="1" applyFont="1" applyFill="1" applyBorder="1" applyAlignment="1" applyProtection="1">
      <alignment horizontal="right"/>
    </xf>
    <xf numFmtId="166" fontId="2" fillId="0" borderId="146" xfId="1" applyNumberFormat="1" applyFont="1" applyBorder="1" applyAlignment="1" applyProtection="1">
      <alignment horizontal="center"/>
      <protection locked="0"/>
    </xf>
    <xf numFmtId="166" fontId="2" fillId="0" borderId="140" xfId="1" applyNumberFormat="1" applyFont="1" applyBorder="1" applyAlignment="1" applyProtection="1">
      <alignment horizontal="center"/>
    </xf>
    <xf numFmtId="166" fontId="2" fillId="0" borderId="146" xfId="1" applyNumberFormat="1" applyFont="1" applyBorder="1" applyAlignment="1" applyProtection="1">
      <alignment horizontal="center"/>
    </xf>
    <xf numFmtId="0" fontId="2" fillId="0" borderId="0" xfId="6" quotePrefix="1" applyFont="1" applyFill="1" applyAlignment="1">
      <alignment horizontal="center"/>
    </xf>
    <xf numFmtId="0" fontId="2" fillId="0" borderId="0" xfId="6" applyFont="1" applyFill="1" applyAlignment="1">
      <alignment horizontal="center"/>
    </xf>
    <xf numFmtId="0" fontId="2" fillId="0" borderId="1" xfId="6" applyFont="1" applyFill="1" applyBorder="1" applyAlignment="1">
      <alignment horizontal="right"/>
    </xf>
    <xf numFmtId="0" fontId="3" fillId="0" borderId="0" xfId="6" applyFont="1" applyFill="1" applyAlignment="1">
      <alignment horizontal="center"/>
    </xf>
    <xf numFmtId="0" fontId="14" fillId="0" borderId="4" xfId="9" applyFont="1" applyBorder="1" applyAlignment="1">
      <alignment horizontal="center"/>
    </xf>
    <xf numFmtId="0" fontId="14" fillId="0" borderId="106" xfId="9" applyFont="1" applyBorder="1" applyAlignment="1">
      <alignment horizontal="center"/>
    </xf>
    <xf numFmtId="0" fontId="14" fillId="0" borderId="96" xfId="9" applyFont="1" applyBorder="1" applyAlignment="1">
      <alignment horizontal="center"/>
    </xf>
    <xf numFmtId="0" fontId="14" fillId="0" borderId="14" xfId="9" applyFont="1" applyBorder="1" applyAlignment="1">
      <alignment horizontal="center"/>
    </xf>
    <xf numFmtId="0" fontId="2" fillId="0" borderId="14" xfId="9" applyFont="1" applyBorder="1" applyAlignment="1">
      <alignment horizontal="center"/>
    </xf>
    <xf numFmtId="168" fontId="2" fillId="0" borderId="10" xfId="6" applyNumberFormat="1" applyFont="1" applyFill="1" applyBorder="1" applyAlignment="1" applyProtection="1">
      <alignment horizontal="right"/>
      <protection locked="0"/>
    </xf>
    <xf numFmtId="0" fontId="3" fillId="0" borderId="90" xfId="9" applyFont="1" applyFill="1" applyBorder="1" applyAlignment="1">
      <alignment horizontal="center"/>
    </xf>
    <xf numFmtId="0" fontId="2" fillId="0" borderId="6" xfId="6" applyFont="1" applyBorder="1" applyAlignment="1">
      <alignment horizontal="center" vertical="center" wrapText="1"/>
    </xf>
    <xf numFmtId="0" fontId="2" fillId="0" borderId="6" xfId="9" applyFont="1" applyBorder="1" applyAlignment="1">
      <alignment horizontal="center" vertical="center" wrapText="1"/>
    </xf>
    <xf numFmtId="0" fontId="14" fillId="0" borderId="116" xfId="9" applyFont="1" applyBorder="1" applyAlignment="1">
      <alignment horizontal="center" vertical="center" wrapText="1"/>
    </xf>
    <xf numFmtId="0" fontId="14" fillId="0" borderId="6" xfId="9" applyFont="1" applyBorder="1" applyAlignment="1">
      <alignment horizontal="center" vertical="center" wrapText="1"/>
    </xf>
    <xf numFmtId="0" fontId="14" fillId="0" borderId="116" xfId="9" applyFont="1" applyBorder="1" applyAlignment="1">
      <alignment horizontal="center" vertical="top" wrapText="1"/>
    </xf>
    <xf numFmtId="0" fontId="14" fillId="0" borderId="6" xfId="9" applyFont="1" applyBorder="1" applyAlignment="1">
      <alignment horizontal="center" vertical="top" wrapText="1"/>
    </xf>
    <xf numFmtId="0" fontId="14" fillId="0" borderId="106" xfId="9" applyFont="1" applyBorder="1" applyAlignment="1">
      <alignment horizontal="center" wrapText="1"/>
    </xf>
    <xf numFmtId="0" fontId="2" fillId="0" borderId="106" xfId="6" applyFont="1" applyBorder="1" applyAlignment="1"/>
    <xf numFmtId="0" fontId="2" fillId="0" borderId="223" xfId="6" applyFont="1" applyBorder="1" applyAlignment="1"/>
    <xf numFmtId="0" fontId="2" fillId="0" borderId="96" xfId="6" applyFont="1" applyBorder="1" applyAlignment="1"/>
    <xf numFmtId="0" fontId="14" fillId="5" borderId="6" xfId="9" applyFont="1" applyFill="1" applyBorder="1" applyAlignment="1">
      <alignment horizontal="center" vertical="center" wrapText="1"/>
    </xf>
    <xf numFmtId="166" fontId="14" fillId="0" borderId="153" xfId="1" applyNumberFormat="1" applyFont="1" applyFill="1" applyBorder="1" applyAlignment="1" applyProtection="1">
      <alignment horizontal="center"/>
      <protection locked="0"/>
    </xf>
    <xf numFmtId="166" fontId="14" fillId="0" borderId="140" xfId="1" applyNumberFormat="1" applyFont="1" applyFill="1" applyBorder="1" applyAlignment="1" applyProtection="1">
      <alignment horizontal="center"/>
      <protection locked="0"/>
    </xf>
    <xf numFmtId="166" fontId="14" fillId="0" borderId="175" xfId="1" applyNumberFormat="1" applyFont="1" applyFill="1" applyBorder="1" applyAlignment="1" applyProtection="1">
      <alignment horizontal="center"/>
      <protection locked="0"/>
    </xf>
    <xf numFmtId="166" fontId="14" fillId="0" borderId="194" xfId="1" applyNumberFormat="1" applyFont="1" applyFill="1" applyBorder="1" applyAlignment="1" applyProtection="1">
      <alignment horizontal="center"/>
      <protection locked="0"/>
    </xf>
    <xf numFmtId="0" fontId="2" fillId="0" borderId="0" xfId="0" quotePrefix="1" applyFont="1" applyAlignment="1"/>
    <xf numFmtId="15" fontId="2" fillId="0" borderId="10" xfId="7" applyNumberFormat="1" applyFont="1" applyFill="1" applyBorder="1" applyProtection="1">
      <protection locked="0"/>
    </xf>
    <xf numFmtId="0" fontId="3" fillId="0" borderId="0" xfId="0" quotePrefix="1" applyFont="1" applyAlignment="1"/>
    <xf numFmtId="0" fontId="3" fillId="0" borderId="151" xfId="0" applyFont="1" applyBorder="1" applyAlignment="1">
      <alignment horizontal="center"/>
    </xf>
    <xf numFmtId="0" fontId="3" fillId="0" borderId="0" xfId="0" applyFont="1" applyBorder="1" applyAlignment="1"/>
    <xf numFmtId="0" fontId="3" fillId="0" borderId="224" xfId="6" applyFont="1" applyBorder="1" applyAlignment="1">
      <alignment horizontal="center" vertical="center"/>
    </xf>
    <xf numFmtId="0" fontId="3" fillId="0" borderId="225" xfId="6" applyFont="1" applyBorder="1" applyAlignment="1">
      <alignment horizontal="center" vertical="center"/>
    </xf>
    <xf numFmtId="0" fontId="3" fillId="0" borderId="226" xfId="6" applyFont="1" applyBorder="1" applyAlignment="1">
      <alignment horizontal="center" vertical="center"/>
    </xf>
    <xf numFmtId="0" fontId="2" fillId="0" borderId="215" xfId="6" applyFont="1" applyBorder="1" applyAlignment="1">
      <alignment horizontal="center" vertical="top" wrapText="1"/>
    </xf>
    <xf numFmtId="0" fontId="2" fillId="0" borderId="0" xfId="6" applyFont="1" applyBorder="1" applyAlignment="1">
      <alignment horizontal="center" vertical="top" wrapText="1"/>
    </xf>
    <xf numFmtId="0" fontId="2" fillId="0" borderId="226" xfId="6" applyFont="1" applyBorder="1" applyAlignment="1">
      <alignment horizontal="center" vertical="top" wrapText="1"/>
    </xf>
    <xf numFmtId="0" fontId="3" fillId="0" borderId="218" xfId="0" applyFont="1" applyFill="1" applyBorder="1" applyAlignment="1">
      <alignment horizontal="left"/>
    </xf>
    <xf numFmtId="0" fontId="2" fillId="8" borderId="7" xfId="0" applyFont="1" applyFill="1" applyBorder="1" applyAlignment="1">
      <alignment horizontal="center"/>
    </xf>
    <xf numFmtId="0" fontId="2" fillId="0" borderId="11" xfId="0" quotePrefix="1" applyFont="1" applyFill="1" applyBorder="1" applyAlignment="1">
      <alignment horizontal="right"/>
    </xf>
    <xf numFmtId="0" fontId="2" fillId="0" borderId="175" xfId="0" applyFont="1" applyFill="1" applyBorder="1" applyAlignment="1">
      <alignment horizontal="center"/>
    </xf>
    <xf numFmtId="0" fontId="2" fillId="0" borderId="169" xfId="0" applyFont="1" applyFill="1" applyBorder="1" applyAlignment="1">
      <alignment horizontal="center"/>
    </xf>
    <xf numFmtId="0" fontId="2" fillId="8" borderId="169" xfId="0" applyFont="1" applyFill="1" applyBorder="1" applyAlignment="1">
      <alignment horizontal="center"/>
    </xf>
    <xf numFmtId="0" fontId="2" fillId="0" borderId="101" xfId="0" quotePrefix="1" applyFont="1" applyFill="1" applyBorder="1" applyAlignment="1">
      <alignment horizontal="right"/>
    </xf>
    <xf numFmtId="0" fontId="2" fillId="0" borderId="153" xfId="0" applyFont="1" applyFill="1" applyBorder="1" applyAlignment="1">
      <alignment horizontal="center"/>
    </xf>
    <xf numFmtId="0" fontId="2" fillId="0" borderId="222" xfId="0" applyFont="1" applyFill="1" applyBorder="1" applyAlignment="1">
      <alignment horizontal="center"/>
    </xf>
    <xf numFmtId="0" fontId="2" fillId="8" borderId="222" xfId="0" applyFont="1" applyFill="1" applyBorder="1" applyAlignment="1">
      <alignment horizontal="center"/>
    </xf>
    <xf numFmtId="0" fontId="3" fillId="0" borderId="101" xfId="0" quotePrefix="1" applyFont="1" applyFill="1" applyBorder="1" applyAlignment="1">
      <alignment horizontal="right"/>
    </xf>
    <xf numFmtId="41" fontId="3" fillId="0" borderId="153" xfId="1" applyNumberFormat="1" applyFont="1" applyFill="1" applyBorder="1" applyAlignment="1">
      <alignment horizontal="right"/>
    </xf>
    <xf numFmtId="41" fontId="3" fillId="8" borderId="153" xfId="1" applyNumberFormat="1" applyFont="1" applyFill="1" applyBorder="1" applyAlignment="1">
      <alignment horizontal="right"/>
    </xf>
    <xf numFmtId="0" fontId="3" fillId="8" borderId="222" xfId="0" applyFont="1" applyFill="1" applyBorder="1" applyAlignment="1">
      <alignment horizontal="center"/>
    </xf>
    <xf numFmtId="0" fontId="2" fillId="0" borderId="215" xfId="0" applyFont="1" applyFill="1" applyBorder="1"/>
    <xf numFmtId="0" fontId="2" fillId="0" borderId="175" xfId="0" applyFont="1" applyFill="1" applyBorder="1"/>
    <xf numFmtId="0" fontId="2" fillId="0" borderId="169" xfId="0" applyFont="1" applyFill="1" applyBorder="1"/>
    <xf numFmtId="0" fontId="2" fillId="0" borderId="153" xfId="0" applyFont="1" applyFill="1" applyBorder="1"/>
    <xf numFmtId="0" fontId="2" fillId="0" borderId="222" xfId="0" applyFont="1" applyFill="1" applyBorder="1"/>
    <xf numFmtId="0" fontId="2" fillId="0" borderId="0" xfId="0" quotePrefix="1" applyFont="1" applyFill="1" applyBorder="1"/>
    <xf numFmtId="0" fontId="2" fillId="0" borderId="7" xfId="0" quotePrefix="1" applyFont="1" applyFill="1" applyBorder="1" applyAlignment="1">
      <alignment horizontal="right"/>
    </xf>
    <xf numFmtId="0" fontId="3" fillId="8" borderId="169" xfId="0" applyFont="1" applyFill="1" applyBorder="1"/>
    <xf numFmtId="0" fontId="34" fillId="0" borderId="0" xfId="0" applyFont="1" applyFill="1" applyBorder="1"/>
    <xf numFmtId="0" fontId="35" fillId="0" borderId="0" xfId="0" quotePrefix="1" applyFont="1" applyFill="1" applyBorder="1"/>
    <xf numFmtId="0" fontId="3" fillId="0" borderId="7" xfId="0" applyFont="1" applyFill="1" applyBorder="1" applyAlignment="1">
      <alignment horizontal="right"/>
    </xf>
    <xf numFmtId="41" fontId="3" fillId="0" borderId="169" xfId="1" applyNumberFormat="1" applyFont="1" applyFill="1" applyBorder="1"/>
    <xf numFmtId="0" fontId="3" fillId="0" borderId="179" xfId="0" quotePrefix="1" applyFont="1" applyBorder="1" applyAlignment="1">
      <alignment horizontal="left"/>
    </xf>
    <xf numFmtId="0" fontId="3" fillId="0" borderId="169" xfId="0" applyFont="1" applyBorder="1" applyAlignment="1">
      <alignment horizontal="right"/>
    </xf>
    <xf numFmtId="41" fontId="3" fillId="0" borderId="169" xfId="0" applyNumberFormat="1" applyFont="1" applyBorder="1" applyAlignment="1">
      <alignment horizontal="center"/>
    </xf>
    <xf numFmtId="41" fontId="3" fillId="0" borderId="169" xfId="1" applyNumberFormat="1" applyFont="1" applyBorder="1" applyAlignment="1">
      <alignment horizontal="center"/>
    </xf>
    <xf numFmtId="0" fontId="2" fillId="0" borderId="10" xfId="7" applyFont="1" applyFill="1" applyBorder="1" applyAlignment="1">
      <alignment wrapText="1"/>
    </xf>
    <xf numFmtId="0" fontId="2" fillId="0" borderId="175" xfId="7" quotePrefix="1" applyFont="1" applyFill="1" applyBorder="1" applyAlignment="1">
      <alignment horizontal="center" vertical="top"/>
    </xf>
  </cellXfs>
  <cellStyles count="12">
    <cellStyle name="Comma" xfId="1" builtinId="3"/>
    <cellStyle name="Hyperlink" xfId="8" builtinId="8"/>
    <cellStyle name="Normal" xfId="0" builtinId="0"/>
    <cellStyle name="Normal 2 3 2" xfId="6"/>
    <cellStyle name="Normal 3" xfId="7"/>
    <cellStyle name="Normal 5 4" xfId="9"/>
    <cellStyle name="Normal_Book1" xfId="3"/>
    <cellStyle name="Normal_bsif54annuelf02" xfId="10"/>
    <cellStyle name="Normal_DRAFT_6_July31.03 (1)" xfId="2"/>
    <cellStyle name="Normal_LIFE-1_Current ANNUAL Return_e" xfId="5"/>
    <cellStyle name="Normal_osfi54annuale02" xfId="4"/>
    <cellStyle name="Percent" xfId="1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ctrlProps/ctrlProp1.xml><?xml version="1.0" encoding="utf-8"?>
<formControlPr xmlns="http://schemas.microsoft.com/office/spreadsheetml/2009/9/main" objectType="CheckBox" fmlaLink="$H$6" lockText="1" noThreeD="1"/>
</file>

<file path=xl/ctrlProps/ctrlProp2.xml><?xml version="1.0" encoding="utf-8"?>
<formControlPr xmlns="http://schemas.microsoft.com/office/spreadsheetml/2009/9/main" objectType="CheckBox" fmlaLink="$J$6" lockText="1" noThreeD="1"/>
</file>

<file path=xl/ctrlProps/ctrlProp3.xml><?xml version="1.0" encoding="utf-8"?>
<formControlPr xmlns="http://schemas.microsoft.com/office/spreadsheetml/2009/9/main" objectType="CheckBox" fmlaLink="$I$6" lockText="1" noThreeD="1"/>
</file>

<file path=xl/ctrlProps/ctrlProp4.xml><?xml version="1.0" encoding="utf-8"?>
<formControlPr xmlns="http://schemas.microsoft.com/office/spreadsheetml/2009/9/main" objectType="CheckBox" fmlaLink="$K$6" lockText="1" noThreeD="1"/>
</file>

<file path=xl/ctrlProps/ctrlProp5.xml><?xml version="1.0" encoding="utf-8"?>
<formControlPr xmlns="http://schemas.microsoft.com/office/spreadsheetml/2009/9/main" objectType="CheckBox" fmlaLink="$G$6" lockText="1" noThreeD="1"/>
</file>

<file path=xl/ctrlProps/ctrlProp6.xml><?xml version="1.0" encoding="utf-8"?>
<formControlPr xmlns="http://schemas.microsoft.com/office/spreadsheetml/2009/9/main" objectType="CheckBox" fmlaLink="$L$6" lockText="1" noThreeD="1"/>
</file>

<file path=xl/ctrlProps/ctrlProp7.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1047750</xdr:colOff>
          <xdr:row>4</xdr:row>
          <xdr:rowOff>180975</xdr:rowOff>
        </xdr:from>
        <xdr:to>
          <xdr:col>1</xdr:col>
          <xdr:colOff>2124075</xdr:colOff>
          <xdr:row>5</xdr:row>
          <xdr:rowOff>142875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General Takaful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3790950</xdr:colOff>
          <xdr:row>4</xdr:row>
          <xdr:rowOff>180975</xdr:rowOff>
        </xdr:from>
        <xdr:to>
          <xdr:col>3</xdr:col>
          <xdr:colOff>257175</xdr:colOff>
          <xdr:row>5</xdr:row>
          <xdr:rowOff>142875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Family Takaful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2085975</xdr:colOff>
          <xdr:row>5</xdr:row>
          <xdr:rowOff>0</xdr:rowOff>
        </xdr:from>
        <xdr:to>
          <xdr:col>1</xdr:col>
          <xdr:colOff>3362325</xdr:colOff>
          <xdr:row>5</xdr:row>
          <xdr:rowOff>133350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General Foreign Branch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4</xdr:row>
          <xdr:rowOff>180975</xdr:rowOff>
        </xdr:from>
        <xdr:to>
          <xdr:col>4</xdr:col>
          <xdr:colOff>876300</xdr:colOff>
          <xdr:row>5</xdr:row>
          <xdr:rowOff>142875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Life Foreign Branch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xdr:row>
          <xdr:rowOff>171450</xdr:rowOff>
        </xdr:from>
        <xdr:to>
          <xdr:col>1</xdr:col>
          <xdr:colOff>1095375</xdr:colOff>
          <xdr:row>5</xdr:row>
          <xdr:rowOff>133350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General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962025</xdr:colOff>
          <xdr:row>4</xdr:row>
          <xdr:rowOff>171450</xdr:rowOff>
        </xdr:from>
        <xdr:to>
          <xdr:col>13</xdr:col>
          <xdr:colOff>28575</xdr:colOff>
          <xdr:row>5</xdr:row>
          <xdr:rowOff>133350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Life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1524000</xdr:colOff>
          <xdr:row>4</xdr:row>
          <xdr:rowOff>0</xdr:rowOff>
        </xdr:from>
        <xdr:to>
          <xdr:col>1</xdr:col>
          <xdr:colOff>2333625</xdr:colOff>
          <xdr:row>5</xdr:row>
          <xdr:rowOff>19050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showGridLines="0" tabSelected="1" zoomScaleNormal="100" workbookViewId="0">
      <selection activeCell="H51" sqref="H51"/>
    </sheetView>
  </sheetViews>
  <sheetFormatPr defaultColWidth="8" defaultRowHeight="15" x14ac:dyDescent="0.25"/>
  <cols>
    <col min="1" max="1" width="6.140625" style="156" customWidth="1"/>
    <col min="2" max="2" width="68.42578125" style="156" customWidth="1"/>
    <col min="3" max="3" width="10.140625" style="156" customWidth="1"/>
    <col min="4" max="4" width="10.140625" style="245" customWidth="1"/>
    <col min="5" max="5" width="1.85546875" style="156" customWidth="1"/>
    <col min="6" max="10" width="8" style="156"/>
    <col min="11" max="11" width="4" style="156" customWidth="1"/>
    <col min="12" max="12" width="8" style="156" customWidth="1"/>
    <col min="13" max="16384" width="8" style="156"/>
  </cols>
  <sheetData>
    <row r="1" spans="1:6" x14ac:dyDescent="0.25">
      <c r="A1" s="914"/>
      <c r="B1" s="914"/>
      <c r="C1" s="866"/>
      <c r="D1" s="914"/>
    </row>
    <row r="2" spans="1:6" x14ac:dyDescent="0.25">
      <c r="A2" s="4" t="s">
        <v>85</v>
      </c>
      <c r="B2" s="244"/>
      <c r="D2" s="245" t="s">
        <v>1027</v>
      </c>
    </row>
    <row r="4" spans="1:6" x14ac:dyDescent="0.25">
      <c r="A4" s="1493" t="s">
        <v>637</v>
      </c>
      <c r="B4" s="1493"/>
      <c r="C4" s="1493"/>
    </row>
    <row r="5" spans="1:6" x14ac:dyDescent="0.25">
      <c r="A5" s="1493" t="s">
        <v>638</v>
      </c>
      <c r="B5" s="1493"/>
      <c r="C5" s="1493"/>
    </row>
    <row r="6" spans="1:6" x14ac:dyDescent="0.25">
      <c r="A6" s="220"/>
      <c r="B6" s="220"/>
      <c r="C6" s="220"/>
    </row>
    <row r="7" spans="1:6" x14ac:dyDescent="0.25">
      <c r="A7" s="246"/>
      <c r="B7" s="247"/>
      <c r="C7" s="1494" t="s">
        <v>639</v>
      </c>
      <c r="D7" s="1495"/>
      <c r="F7" s="248"/>
    </row>
    <row r="8" spans="1:6" x14ac:dyDescent="0.25">
      <c r="A8" s="249"/>
      <c r="B8" s="250"/>
      <c r="C8" s="289" t="s">
        <v>473</v>
      </c>
      <c r="D8" s="289" t="s">
        <v>640</v>
      </c>
    </row>
    <row r="9" spans="1:6" x14ac:dyDescent="0.25">
      <c r="A9" s="249"/>
      <c r="B9" s="250"/>
      <c r="C9" s="251"/>
      <c r="D9" s="252"/>
    </row>
    <row r="10" spans="1:6" x14ac:dyDescent="0.25">
      <c r="A10" s="254" t="s">
        <v>666</v>
      </c>
      <c r="B10" s="243"/>
      <c r="C10" s="255" t="s">
        <v>667</v>
      </c>
      <c r="D10" s="290" t="s">
        <v>668</v>
      </c>
    </row>
    <row r="11" spans="1:6" x14ac:dyDescent="0.25">
      <c r="A11" s="254" t="s">
        <v>662</v>
      </c>
      <c r="B11" s="243"/>
      <c r="C11" s="255" t="s">
        <v>663</v>
      </c>
      <c r="D11" s="255" t="s">
        <v>663</v>
      </c>
    </row>
    <row r="12" spans="1:6" x14ac:dyDescent="0.25">
      <c r="A12" s="254" t="s">
        <v>831</v>
      </c>
      <c r="B12" s="243"/>
      <c r="C12" s="255" t="s">
        <v>832</v>
      </c>
      <c r="D12" s="255" t="s">
        <v>832</v>
      </c>
    </row>
    <row r="13" spans="1:6" x14ac:dyDescent="0.25">
      <c r="A13" s="249"/>
      <c r="B13" s="250"/>
      <c r="C13" s="251"/>
      <c r="D13" s="252"/>
    </row>
    <row r="14" spans="1:6" x14ac:dyDescent="0.25">
      <c r="A14" s="249" t="s">
        <v>641</v>
      </c>
      <c r="B14" s="250"/>
      <c r="C14" s="251"/>
      <c r="D14" s="252"/>
    </row>
    <row r="15" spans="1:6" x14ac:dyDescent="0.25">
      <c r="A15" s="249"/>
      <c r="B15" s="250"/>
      <c r="C15" s="251"/>
      <c r="D15" s="252"/>
    </row>
    <row r="16" spans="1:6" x14ac:dyDescent="0.25">
      <c r="A16" s="253" t="s">
        <v>642</v>
      </c>
      <c r="B16" s="250"/>
      <c r="C16" s="251"/>
      <c r="D16" s="252"/>
    </row>
    <row r="17" spans="1:4" x14ac:dyDescent="0.25">
      <c r="A17" s="256"/>
      <c r="B17" s="243" t="s">
        <v>643</v>
      </c>
      <c r="C17" s="255" t="s">
        <v>0</v>
      </c>
      <c r="D17" s="255" t="s">
        <v>0</v>
      </c>
    </row>
    <row r="18" spans="1:4" x14ac:dyDescent="0.25">
      <c r="A18" s="257"/>
      <c r="B18" s="258" t="s">
        <v>644</v>
      </c>
      <c r="C18" s="259" t="s">
        <v>91</v>
      </c>
      <c r="D18" s="259" t="s">
        <v>91</v>
      </c>
    </row>
    <row r="19" spans="1:4" x14ac:dyDescent="0.25">
      <c r="A19" s="257"/>
      <c r="B19" s="260" t="s">
        <v>645</v>
      </c>
      <c r="C19" s="259" t="s">
        <v>142</v>
      </c>
      <c r="D19" s="259" t="s">
        <v>142</v>
      </c>
    </row>
    <row r="20" spans="1:4" x14ac:dyDescent="0.25">
      <c r="A20" s="257"/>
      <c r="B20" s="260" t="s">
        <v>646</v>
      </c>
      <c r="C20" s="259">
        <v>20.309999999999999</v>
      </c>
      <c r="D20" s="259">
        <v>20.309999999999999</v>
      </c>
    </row>
    <row r="21" spans="1:4" x14ac:dyDescent="0.25">
      <c r="A21" s="257"/>
      <c r="B21" s="260" t="s">
        <v>647</v>
      </c>
      <c r="C21" s="261" t="s">
        <v>129</v>
      </c>
      <c r="D21" s="261" t="s">
        <v>129</v>
      </c>
    </row>
    <row r="22" spans="1:4" x14ac:dyDescent="0.25">
      <c r="A22" s="257"/>
      <c r="B22" s="260" t="s">
        <v>649</v>
      </c>
      <c r="C22" s="259"/>
      <c r="D22" s="259">
        <v>20.45</v>
      </c>
    </row>
    <row r="23" spans="1:4" x14ac:dyDescent="0.25">
      <c r="A23" s="257"/>
      <c r="B23" s="260" t="s">
        <v>1109</v>
      </c>
      <c r="C23" s="1180" t="s">
        <v>1024</v>
      </c>
      <c r="D23" s="1180"/>
    </row>
    <row r="24" spans="1:4" x14ac:dyDescent="0.25">
      <c r="A24" s="257"/>
      <c r="B24" s="262" t="s">
        <v>650</v>
      </c>
      <c r="C24" s="261" t="s">
        <v>126</v>
      </c>
      <c r="D24" s="263"/>
    </row>
    <row r="25" spans="1:4" x14ac:dyDescent="0.25">
      <c r="A25" s="257"/>
      <c r="B25" s="260" t="s">
        <v>648</v>
      </c>
      <c r="C25" s="261" t="s">
        <v>664</v>
      </c>
      <c r="D25" s="261" t="s">
        <v>664</v>
      </c>
    </row>
    <row r="26" spans="1:4" x14ac:dyDescent="0.25">
      <c r="A26" s="257"/>
      <c r="B26" s="264" t="s">
        <v>1087</v>
      </c>
      <c r="C26" s="261" t="s">
        <v>391</v>
      </c>
      <c r="D26" s="261" t="s">
        <v>391</v>
      </c>
    </row>
    <row r="27" spans="1:4" x14ac:dyDescent="0.25">
      <c r="A27" s="265"/>
      <c r="B27" s="250"/>
      <c r="C27" s="251"/>
      <c r="D27" s="251"/>
    </row>
    <row r="28" spans="1:4" x14ac:dyDescent="0.25">
      <c r="A28" s="253" t="s">
        <v>651</v>
      </c>
      <c r="B28" s="250"/>
      <c r="C28" s="251"/>
      <c r="D28" s="251"/>
    </row>
    <row r="29" spans="1:4" x14ac:dyDescent="0.25">
      <c r="A29" s="256"/>
      <c r="B29" s="266" t="s">
        <v>652</v>
      </c>
      <c r="C29" s="288" t="s">
        <v>43</v>
      </c>
      <c r="D29" s="288" t="s">
        <v>43</v>
      </c>
    </row>
    <row r="30" spans="1:4" x14ac:dyDescent="0.25">
      <c r="A30" s="256"/>
      <c r="B30" s="267" t="s">
        <v>27</v>
      </c>
      <c r="C30" s="261" t="s">
        <v>26</v>
      </c>
      <c r="D30" s="261" t="s">
        <v>26</v>
      </c>
    </row>
    <row r="31" spans="1:4" x14ac:dyDescent="0.25">
      <c r="A31" s="256"/>
      <c r="B31" s="268" t="s">
        <v>32</v>
      </c>
      <c r="C31" s="261" t="s">
        <v>31</v>
      </c>
      <c r="D31" s="261" t="s">
        <v>31</v>
      </c>
    </row>
    <row r="32" spans="1:4" x14ac:dyDescent="0.25">
      <c r="A32" s="256"/>
      <c r="B32" s="267" t="s">
        <v>35</v>
      </c>
      <c r="C32" s="261" t="s">
        <v>34</v>
      </c>
      <c r="D32" s="261" t="s">
        <v>34</v>
      </c>
    </row>
    <row r="33" spans="1:11" x14ac:dyDescent="0.25">
      <c r="A33" s="256"/>
      <c r="B33" s="267" t="s">
        <v>653</v>
      </c>
      <c r="C33" s="261" t="s">
        <v>37</v>
      </c>
      <c r="D33" s="261" t="s">
        <v>37</v>
      </c>
    </row>
    <row r="34" spans="1:11" x14ac:dyDescent="0.25">
      <c r="A34" s="257"/>
      <c r="B34" s="260" t="s">
        <v>41</v>
      </c>
      <c r="C34" s="259" t="s">
        <v>40</v>
      </c>
      <c r="D34" s="259" t="s">
        <v>40</v>
      </c>
    </row>
    <row r="35" spans="1:11" x14ac:dyDescent="0.25">
      <c r="A35" s="265"/>
      <c r="B35" s="250"/>
      <c r="C35" s="251"/>
      <c r="D35" s="251"/>
    </row>
    <row r="36" spans="1:11" x14ac:dyDescent="0.25">
      <c r="A36" s="253" t="s">
        <v>654</v>
      </c>
      <c r="B36" s="250"/>
      <c r="C36" s="251"/>
      <c r="D36" s="251"/>
    </row>
    <row r="37" spans="1:11" x14ac:dyDescent="0.25">
      <c r="A37" s="254"/>
      <c r="B37" s="269" t="s">
        <v>655</v>
      </c>
      <c r="C37" s="291">
        <v>50.2</v>
      </c>
      <c r="D37" s="291">
        <v>50.2</v>
      </c>
    </row>
    <row r="38" spans="1:11" x14ac:dyDescent="0.25">
      <c r="A38" s="256"/>
      <c r="B38" s="243" t="s">
        <v>656</v>
      </c>
      <c r="C38" s="255" t="s">
        <v>56</v>
      </c>
      <c r="D38" s="255" t="s">
        <v>56</v>
      </c>
    </row>
    <row r="39" spans="1:11" x14ac:dyDescent="0.25">
      <c r="A39" s="265"/>
      <c r="B39" s="250"/>
      <c r="C39" s="251"/>
      <c r="D39" s="251"/>
    </row>
    <row r="40" spans="1:11" x14ac:dyDescent="0.25">
      <c r="A40" s="253" t="s">
        <v>657</v>
      </c>
      <c r="B40" s="250"/>
      <c r="C40" s="251"/>
      <c r="D40" s="251"/>
    </row>
    <row r="41" spans="1:11" x14ac:dyDescent="0.25">
      <c r="A41" s="257"/>
      <c r="B41" s="270" t="s">
        <v>1110</v>
      </c>
      <c r="C41" s="277">
        <v>60.1</v>
      </c>
      <c r="D41" s="277">
        <v>60.1</v>
      </c>
    </row>
    <row r="42" spans="1:11" x14ac:dyDescent="0.25">
      <c r="A42" s="257"/>
      <c r="B42" s="272" t="s">
        <v>1111</v>
      </c>
      <c r="C42" s="273" t="s">
        <v>140</v>
      </c>
      <c r="D42" s="273" t="s">
        <v>140</v>
      </c>
      <c r="F42" s="274"/>
      <c r="G42" s="274"/>
      <c r="H42" s="274"/>
      <c r="I42" s="274"/>
      <c r="J42" s="274"/>
      <c r="K42" s="274"/>
    </row>
    <row r="43" spans="1:11" ht="30" x14ac:dyDescent="0.25">
      <c r="A43" s="257"/>
      <c r="B43" s="275" t="s">
        <v>658</v>
      </c>
      <c r="C43" s="273" t="s">
        <v>63</v>
      </c>
      <c r="D43" s="273" t="s">
        <v>63</v>
      </c>
    </row>
    <row r="44" spans="1:11" x14ac:dyDescent="0.25">
      <c r="A44" s="256"/>
      <c r="B44" s="2029" t="s">
        <v>1112</v>
      </c>
      <c r="C44" s="2030">
        <v>60.31</v>
      </c>
      <c r="D44" s="2030">
        <v>60.31</v>
      </c>
    </row>
    <row r="45" spans="1:11" ht="12.75" customHeight="1" x14ac:dyDescent="0.25">
      <c r="A45" s="254"/>
      <c r="B45" s="276" t="s">
        <v>659</v>
      </c>
      <c r="C45" s="277">
        <v>60.4</v>
      </c>
      <c r="D45" s="277">
        <v>60.4</v>
      </c>
    </row>
    <row r="46" spans="1:11" ht="12.75" customHeight="1" x14ac:dyDescent="0.25">
      <c r="A46" s="254"/>
      <c r="B46" s="276" t="s">
        <v>833</v>
      </c>
      <c r="C46" s="277">
        <v>60.5</v>
      </c>
      <c r="D46" s="277">
        <v>60.5</v>
      </c>
    </row>
    <row r="47" spans="1:11" x14ac:dyDescent="0.25">
      <c r="A47" s="257"/>
      <c r="B47" s="278" t="s">
        <v>661</v>
      </c>
      <c r="C47" s="271">
        <v>67</v>
      </c>
      <c r="D47" s="271">
        <v>67</v>
      </c>
    </row>
    <row r="48" spans="1:11" x14ac:dyDescent="0.25">
      <c r="A48" s="257"/>
      <c r="B48" s="278" t="s">
        <v>813</v>
      </c>
      <c r="C48" s="271">
        <v>68</v>
      </c>
      <c r="D48" s="271">
        <v>68</v>
      </c>
    </row>
    <row r="49" spans="1:6" x14ac:dyDescent="0.25">
      <c r="A49" s="265"/>
      <c r="B49" s="250"/>
      <c r="C49" s="251"/>
      <c r="D49" s="251"/>
    </row>
    <row r="50" spans="1:6" ht="12.75" customHeight="1" x14ac:dyDescent="0.25">
      <c r="A50" s="1159" t="s">
        <v>147</v>
      </c>
      <c r="B50" s="1160"/>
      <c r="C50" s="251"/>
      <c r="D50" s="251"/>
    </row>
    <row r="51" spans="1:6" x14ac:dyDescent="0.25">
      <c r="A51" s="254"/>
      <c r="B51" s="269" t="s">
        <v>660</v>
      </c>
      <c r="C51" s="255" t="s">
        <v>598</v>
      </c>
      <c r="D51" s="255" t="s">
        <v>598</v>
      </c>
    </row>
    <row r="52" spans="1:6" x14ac:dyDescent="0.25">
      <c r="A52" s="1153"/>
      <c r="B52" s="250"/>
      <c r="C52" s="1154"/>
      <c r="D52" s="252"/>
      <c r="F52" s="279"/>
    </row>
    <row r="53" spans="1:6" x14ac:dyDescent="0.25">
      <c r="A53" s="1155" t="s">
        <v>959</v>
      </c>
      <c r="B53" s="1156"/>
      <c r="C53" s="1157" t="s">
        <v>1014</v>
      </c>
      <c r="D53" s="1158" t="s">
        <v>1014</v>
      </c>
    </row>
    <row r="56" spans="1:6" x14ac:dyDescent="0.25">
      <c r="D56" s="1467" t="s">
        <v>1108</v>
      </c>
    </row>
  </sheetData>
  <sheetProtection algorithmName="SHA-512" hashValue="nFbyB8GJc5yQo4zhvkGpJSt4Z8kWic7C/hZMYGgVjMGgP6fkYRgIMj45Uq3ZFydJj6jsnB9XKKhslnYP1ERZ7w==" saltValue="hMXKaon4YF5KalVckpr/mw==" spinCount="100000" sheet="1" objects="1" scenarios="1"/>
  <mergeCells count="3">
    <mergeCell ref="A4:C4"/>
    <mergeCell ref="A5:C5"/>
    <mergeCell ref="C7:D7"/>
  </mergeCells>
  <printOptions horizontalCentered="1"/>
  <pageMargins left="0.7" right="0.7" top="0.75" bottom="0.75" header="0.3" footer="0.3"/>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showGridLines="0" topLeftCell="A43" zoomScale="90" zoomScaleNormal="90" workbookViewId="0">
      <selection activeCell="J14" sqref="J14:J18"/>
    </sheetView>
  </sheetViews>
  <sheetFormatPr defaultColWidth="9.140625" defaultRowHeight="15" x14ac:dyDescent="0.25"/>
  <cols>
    <col min="1" max="2" width="11.140625" style="81" customWidth="1"/>
    <col min="3" max="3" width="5.28515625" style="81" customWidth="1"/>
    <col min="4" max="7" width="3.5703125" style="81" customWidth="1"/>
    <col min="8" max="8" width="57" style="81" customWidth="1"/>
    <col min="9" max="9" width="4.28515625" style="81" customWidth="1"/>
    <col min="10" max="11" width="12.5703125" style="81" customWidth="1"/>
    <col min="12" max="16384" width="9.140625" style="81"/>
  </cols>
  <sheetData>
    <row r="1" spans="1:11" ht="15" customHeight="1" x14ac:dyDescent="0.25">
      <c r="A1" s="1635" t="s">
        <v>129</v>
      </c>
      <c r="B1" s="1635"/>
      <c r="C1" s="1635"/>
      <c r="D1" s="1635"/>
      <c r="E1" s="1635"/>
      <c r="F1" s="1635"/>
      <c r="G1" s="1635"/>
      <c r="H1" s="1635"/>
      <c r="I1" s="1635"/>
      <c r="J1" s="1635"/>
      <c r="K1" s="1635"/>
    </row>
    <row r="2" spans="1:11" x14ac:dyDescent="0.25">
      <c r="A2" s="833"/>
      <c r="B2" s="833"/>
      <c r="C2" s="833"/>
      <c r="D2" s="833"/>
      <c r="E2" s="833"/>
      <c r="F2" s="833"/>
      <c r="G2" s="833"/>
      <c r="H2" s="834"/>
      <c r="I2" s="834"/>
      <c r="J2" s="833"/>
      <c r="K2" s="1219"/>
    </row>
    <row r="3" spans="1:11" x14ac:dyDescent="0.25">
      <c r="A3" s="1248" t="s">
        <v>85</v>
      </c>
      <c r="B3" s="371"/>
      <c r="C3" s="371"/>
      <c r="D3" s="371"/>
      <c r="E3" s="371"/>
      <c r="F3" s="371"/>
      <c r="K3" s="370" t="s">
        <v>1027</v>
      </c>
    </row>
    <row r="4" spans="1:11" s="325" customFormat="1" ht="26.1" customHeight="1" x14ac:dyDescent="0.25">
      <c r="A4" s="1636" t="s">
        <v>2</v>
      </c>
      <c r="B4" s="1636"/>
      <c r="C4" s="1636"/>
      <c r="D4" s="1636"/>
      <c r="E4" s="1636"/>
      <c r="F4" s="1636"/>
      <c r="G4" s="1636"/>
      <c r="H4" s="1636"/>
      <c r="I4" s="1636"/>
      <c r="J4" s="1636"/>
      <c r="K4" s="1636"/>
    </row>
    <row r="6" spans="1:11" ht="15.75" customHeight="1" x14ac:dyDescent="0.25">
      <c r="A6" s="1637" t="s">
        <v>247</v>
      </c>
      <c r="B6" s="1637"/>
      <c r="C6" s="1637"/>
      <c r="D6" s="1637"/>
      <c r="E6" s="1637"/>
      <c r="F6" s="1637"/>
      <c r="G6" s="1637"/>
      <c r="H6" s="1637"/>
      <c r="I6" s="1637"/>
      <c r="J6" s="1637"/>
      <c r="K6" s="1637"/>
    </row>
    <row r="7" spans="1:11" ht="15.75" customHeight="1" x14ac:dyDescent="0.25">
      <c r="A7" s="1637" t="s">
        <v>248</v>
      </c>
      <c r="B7" s="1637"/>
      <c r="C7" s="1637"/>
      <c r="D7" s="1637"/>
      <c r="E7" s="1637"/>
      <c r="F7" s="1637"/>
      <c r="G7" s="1637"/>
      <c r="H7" s="1637"/>
      <c r="I7" s="1637"/>
      <c r="J7" s="1637"/>
      <c r="K7" s="1637"/>
    </row>
    <row r="8" spans="1:11" ht="15.75" customHeight="1" x14ac:dyDescent="0.25">
      <c r="A8" s="1638" t="s">
        <v>4</v>
      </c>
      <c r="B8" s="1638"/>
      <c r="C8" s="1638"/>
      <c r="D8" s="1638"/>
      <c r="E8" s="1638"/>
      <c r="F8" s="1638"/>
      <c r="G8" s="1638"/>
      <c r="H8" s="1638"/>
      <c r="I8" s="1638"/>
      <c r="J8" s="1638"/>
      <c r="K8" s="1638"/>
    </row>
    <row r="9" spans="1:11" ht="9" customHeight="1" x14ac:dyDescent="0.25"/>
    <row r="10" spans="1:11" ht="33" customHeight="1" x14ac:dyDescent="0.25">
      <c r="A10" s="328" t="s">
        <v>5</v>
      </c>
      <c r="B10" s="328" t="s">
        <v>6</v>
      </c>
      <c r="C10" s="372"/>
      <c r="D10" s="373"/>
      <c r="E10" s="373"/>
      <c r="F10" s="373"/>
      <c r="G10" s="373"/>
      <c r="H10" s="373"/>
      <c r="I10" s="374"/>
      <c r="J10" s="375" t="s">
        <v>92</v>
      </c>
      <c r="K10" s="376" t="s">
        <v>93</v>
      </c>
    </row>
    <row r="11" spans="1:11" ht="14.1" customHeight="1" x14ac:dyDescent="0.25">
      <c r="A11" s="377"/>
      <c r="B11" s="377"/>
      <c r="C11" s="378"/>
      <c r="D11" s="379"/>
      <c r="E11" s="379"/>
      <c r="F11" s="379"/>
      <c r="G11" s="379"/>
      <c r="H11" s="379"/>
      <c r="I11" s="380"/>
      <c r="J11" s="381" t="s">
        <v>11</v>
      </c>
      <c r="K11" s="382" t="s">
        <v>13</v>
      </c>
    </row>
    <row r="12" spans="1:11" ht="17.25" customHeight="1" x14ac:dyDescent="0.25">
      <c r="A12" s="383"/>
      <c r="B12" s="1131"/>
      <c r="C12" s="1624" t="s">
        <v>675</v>
      </c>
      <c r="D12" s="1625"/>
      <c r="E12" s="1625"/>
      <c r="F12" s="1625"/>
      <c r="G12" s="1625"/>
      <c r="H12" s="1625"/>
      <c r="I12" s="380"/>
      <c r="J12" s="1546"/>
      <c r="K12" s="1546"/>
    </row>
    <row r="13" spans="1:11" ht="18" customHeight="1" x14ac:dyDescent="0.25">
      <c r="A13" s="383" t="s">
        <v>678</v>
      </c>
      <c r="B13" s="1131"/>
      <c r="C13" s="385"/>
      <c r="D13" s="1633" t="s">
        <v>676</v>
      </c>
      <c r="E13" s="1633"/>
      <c r="F13" s="1633"/>
      <c r="G13" s="1633"/>
      <c r="H13" s="1633"/>
      <c r="I13" s="386" t="s">
        <v>249</v>
      </c>
      <c r="J13" s="1536"/>
      <c r="K13" s="1536"/>
    </row>
    <row r="14" spans="1:11" ht="18" customHeight="1" x14ac:dyDescent="0.25">
      <c r="A14" s="383"/>
      <c r="B14" s="1131"/>
      <c r="C14" s="378"/>
      <c r="D14" s="1634" t="s">
        <v>250</v>
      </c>
      <c r="E14" s="1634"/>
      <c r="F14" s="1634"/>
      <c r="G14" s="1634"/>
      <c r="H14" s="1634"/>
      <c r="I14" s="380"/>
      <c r="J14" s="1525"/>
      <c r="K14" s="1525"/>
    </row>
    <row r="15" spans="1:11" ht="18" customHeight="1" x14ac:dyDescent="0.25">
      <c r="A15" s="383"/>
      <c r="B15" s="1131"/>
      <c r="C15" s="378"/>
      <c r="D15" s="379"/>
      <c r="E15" s="1625" t="s">
        <v>251</v>
      </c>
      <c r="F15" s="1625"/>
      <c r="G15" s="1625"/>
      <c r="H15" s="1625"/>
      <c r="I15" s="380"/>
      <c r="J15" s="1535"/>
      <c r="K15" s="1535"/>
    </row>
    <row r="16" spans="1:11" ht="18" customHeight="1" x14ac:dyDescent="0.25">
      <c r="A16" s="383"/>
      <c r="B16" s="1131"/>
      <c r="C16" s="378"/>
      <c r="D16" s="379"/>
      <c r="F16" s="1627" t="s">
        <v>252</v>
      </c>
      <c r="G16" s="1627"/>
      <c r="H16" s="1627"/>
      <c r="I16" s="384"/>
      <c r="J16" s="1535"/>
      <c r="K16" s="1535"/>
    </row>
    <row r="17" spans="1:11" ht="18" customHeight="1" x14ac:dyDescent="0.25">
      <c r="A17" s="383"/>
      <c r="B17" s="1131"/>
      <c r="C17" s="378"/>
      <c r="D17" s="379"/>
      <c r="F17" s="370"/>
      <c r="G17" s="1626" t="s">
        <v>253</v>
      </c>
      <c r="H17" s="1626"/>
      <c r="I17" s="384"/>
      <c r="J17" s="1535"/>
      <c r="K17" s="1535"/>
    </row>
    <row r="18" spans="1:11" ht="18" customHeight="1" x14ac:dyDescent="0.25">
      <c r="A18" s="383"/>
      <c r="B18" s="1131"/>
      <c r="C18" s="385"/>
      <c r="D18" s="388"/>
      <c r="F18" s="388"/>
      <c r="G18" s="389"/>
      <c r="H18" s="390" t="s">
        <v>254</v>
      </c>
      <c r="I18" s="386" t="s">
        <v>255</v>
      </c>
      <c r="J18" s="1526"/>
      <c r="K18" s="1526"/>
    </row>
    <row r="19" spans="1:11" ht="18" customHeight="1" x14ac:dyDescent="0.25">
      <c r="A19" s="383"/>
      <c r="B19" s="1131"/>
      <c r="C19" s="391"/>
      <c r="D19" s="392"/>
      <c r="E19" s="393"/>
      <c r="F19" s="393"/>
      <c r="G19" s="394"/>
      <c r="H19" s="395" t="s">
        <v>256</v>
      </c>
      <c r="I19" s="396" t="s">
        <v>257</v>
      </c>
      <c r="J19" s="1017"/>
      <c r="K19" s="1016"/>
    </row>
    <row r="20" spans="1:11" ht="18" customHeight="1" x14ac:dyDescent="0.25">
      <c r="A20" s="383"/>
      <c r="B20" s="1131"/>
      <c r="C20" s="397"/>
      <c r="D20" s="393"/>
      <c r="E20" s="393"/>
      <c r="F20" s="393"/>
      <c r="G20" s="394"/>
      <c r="H20" s="398" t="s">
        <v>258</v>
      </c>
      <c r="I20" s="396" t="s">
        <v>259</v>
      </c>
      <c r="J20" s="1017"/>
      <c r="K20" s="1016"/>
    </row>
    <row r="21" spans="1:11" ht="18" customHeight="1" x14ac:dyDescent="0.25">
      <c r="A21" s="383"/>
      <c r="B21" s="1131"/>
      <c r="C21" s="397"/>
      <c r="D21" s="393"/>
      <c r="E21" s="393"/>
      <c r="F21" s="394"/>
      <c r="G21" s="1623" t="s">
        <v>260</v>
      </c>
      <c r="H21" s="1623"/>
      <c r="I21" s="396" t="s">
        <v>261</v>
      </c>
      <c r="J21" s="1017"/>
      <c r="K21" s="1016"/>
    </row>
    <row r="22" spans="1:11" ht="18" customHeight="1" x14ac:dyDescent="0.25">
      <c r="A22" s="383"/>
      <c r="B22" s="1131"/>
      <c r="C22" s="378"/>
      <c r="D22" s="399"/>
      <c r="F22" s="1632" t="s">
        <v>262</v>
      </c>
      <c r="G22" s="1632"/>
      <c r="H22" s="1632"/>
      <c r="I22" s="384"/>
      <c r="J22" s="1525"/>
      <c r="K22" s="1525"/>
    </row>
    <row r="23" spans="1:11" ht="18" customHeight="1" x14ac:dyDescent="0.25">
      <c r="A23" s="383"/>
      <c r="B23" s="1131"/>
      <c r="C23" s="385"/>
      <c r="D23" s="390"/>
      <c r="F23" s="389"/>
      <c r="G23" s="1633" t="s">
        <v>263</v>
      </c>
      <c r="H23" s="1633"/>
      <c r="I23" s="386" t="s">
        <v>209</v>
      </c>
      <c r="J23" s="1526"/>
      <c r="K23" s="1526"/>
    </row>
    <row r="24" spans="1:11" ht="18" customHeight="1" x14ac:dyDescent="0.25">
      <c r="A24" s="383"/>
      <c r="B24" s="1131"/>
      <c r="C24" s="397"/>
      <c r="D24" s="398"/>
      <c r="E24" s="393"/>
      <c r="F24" s="394"/>
      <c r="G24" s="1623" t="s">
        <v>260</v>
      </c>
      <c r="H24" s="1623"/>
      <c r="I24" s="396" t="s">
        <v>212</v>
      </c>
      <c r="J24" s="1017"/>
      <c r="K24" s="1016"/>
    </row>
    <row r="25" spans="1:11" ht="18" customHeight="1" x14ac:dyDescent="0.25">
      <c r="A25" s="383"/>
      <c r="B25" s="1131"/>
      <c r="C25" s="378"/>
      <c r="D25" s="399"/>
      <c r="F25" s="1632" t="s">
        <v>264</v>
      </c>
      <c r="G25" s="1632"/>
      <c r="H25" s="1632"/>
      <c r="I25" s="384"/>
      <c r="J25" s="1525"/>
      <c r="K25" s="1525"/>
    </row>
    <row r="26" spans="1:11" ht="18" customHeight="1" x14ac:dyDescent="0.25">
      <c r="A26" s="383"/>
      <c r="B26" s="1131"/>
      <c r="C26" s="385"/>
      <c r="D26" s="390"/>
      <c r="F26" s="389"/>
      <c r="G26" s="1633" t="s">
        <v>263</v>
      </c>
      <c r="H26" s="1633"/>
      <c r="I26" s="386" t="s">
        <v>265</v>
      </c>
      <c r="J26" s="1526"/>
      <c r="K26" s="1526"/>
    </row>
    <row r="27" spans="1:11" ht="18" customHeight="1" x14ac:dyDescent="0.25">
      <c r="A27" s="383"/>
      <c r="B27" s="1131"/>
      <c r="C27" s="397"/>
      <c r="D27" s="398"/>
      <c r="E27" s="393"/>
      <c r="F27" s="394"/>
      <c r="G27" s="1623" t="s">
        <v>266</v>
      </c>
      <c r="H27" s="1623"/>
      <c r="I27" s="396" t="s">
        <v>267</v>
      </c>
      <c r="J27" s="1017"/>
      <c r="K27" s="1016"/>
    </row>
    <row r="28" spans="1:11" ht="18" customHeight="1" x14ac:dyDescent="0.25">
      <c r="A28" s="383"/>
      <c r="B28" s="1131"/>
      <c r="C28" s="385"/>
      <c r="D28" s="390"/>
      <c r="E28" s="388"/>
      <c r="F28" s="1619" t="s">
        <v>268</v>
      </c>
      <c r="G28" s="1619"/>
      <c r="H28" s="1619"/>
      <c r="I28" s="386" t="s">
        <v>221</v>
      </c>
      <c r="J28" s="1018"/>
      <c r="K28" s="995"/>
    </row>
    <row r="29" spans="1:11" ht="18" customHeight="1" x14ac:dyDescent="0.25">
      <c r="A29" s="383"/>
      <c r="B29" s="1131"/>
      <c r="C29" s="397"/>
      <c r="D29" s="398"/>
      <c r="E29" s="393"/>
      <c r="F29" s="1619" t="s">
        <v>151</v>
      </c>
      <c r="G29" s="1619"/>
      <c r="H29" s="1619"/>
      <c r="I29" s="396" t="s">
        <v>269</v>
      </c>
      <c r="J29" s="1018"/>
      <c r="K29" s="995"/>
    </row>
    <row r="30" spans="1:11" ht="18" customHeight="1" x14ac:dyDescent="0.25">
      <c r="A30" s="383"/>
      <c r="B30" s="1131"/>
      <c r="C30" s="397"/>
      <c r="D30" s="398"/>
      <c r="E30" s="1619" t="s">
        <v>270</v>
      </c>
      <c r="F30" s="1619"/>
      <c r="G30" s="1619"/>
      <c r="H30" s="1619"/>
      <c r="I30" s="1381" t="s">
        <v>271</v>
      </c>
      <c r="J30" s="1309">
        <f>SUM(J14:J29)</f>
        <v>0</v>
      </c>
      <c r="K30" s="1309">
        <f>SUM(K14:K29)</f>
        <v>0</v>
      </c>
    </row>
    <row r="31" spans="1:11" ht="18" customHeight="1" x14ac:dyDescent="0.25">
      <c r="A31" s="383"/>
      <c r="B31" s="1131"/>
      <c r="C31" s="400"/>
      <c r="D31" s="226"/>
      <c r="E31" s="1621" t="s">
        <v>272</v>
      </c>
      <c r="F31" s="1621"/>
      <c r="G31" s="1621"/>
      <c r="H31" s="1621"/>
      <c r="I31" s="401"/>
      <c r="J31" s="1525"/>
      <c r="K31" s="1525"/>
    </row>
    <row r="32" spans="1:11" ht="18" customHeight="1" x14ac:dyDescent="0.25">
      <c r="A32" s="383"/>
      <c r="B32" s="1131"/>
      <c r="C32" s="385"/>
      <c r="D32" s="390"/>
      <c r="E32" s="402"/>
      <c r="F32" s="1622" t="s">
        <v>273</v>
      </c>
      <c r="G32" s="1622"/>
      <c r="H32" s="1622"/>
      <c r="I32" s="386" t="s">
        <v>274</v>
      </c>
      <c r="J32" s="1526"/>
      <c r="K32" s="1526"/>
    </row>
    <row r="33" spans="1:11" ht="18" customHeight="1" x14ac:dyDescent="0.25">
      <c r="A33" s="383"/>
      <c r="B33" s="1131"/>
      <c r="C33" s="385"/>
      <c r="D33" s="390"/>
      <c r="E33" s="393"/>
      <c r="F33" s="1619" t="s">
        <v>275</v>
      </c>
      <c r="G33" s="1619"/>
      <c r="H33" s="1619"/>
      <c r="I33" s="386" t="s">
        <v>223</v>
      </c>
      <c r="J33" s="1018"/>
      <c r="K33" s="995"/>
    </row>
    <row r="34" spans="1:11" ht="18" customHeight="1" x14ac:dyDescent="0.25">
      <c r="A34" s="383"/>
      <c r="B34" s="1131"/>
      <c r="C34" s="397"/>
      <c r="D34" s="398"/>
      <c r="E34" s="393"/>
      <c r="F34" s="1619" t="s">
        <v>151</v>
      </c>
      <c r="G34" s="1619"/>
      <c r="H34" s="1619"/>
      <c r="I34" s="396" t="s">
        <v>225</v>
      </c>
      <c r="J34" s="1018"/>
      <c r="K34" s="995"/>
    </row>
    <row r="35" spans="1:11" ht="18" customHeight="1" x14ac:dyDescent="0.25">
      <c r="A35" s="383"/>
      <c r="B35" s="1131"/>
      <c r="C35" s="397"/>
      <c r="D35" s="398"/>
      <c r="E35" s="1619" t="s">
        <v>276</v>
      </c>
      <c r="F35" s="1619"/>
      <c r="G35" s="1619"/>
      <c r="H35" s="1619"/>
      <c r="I35" s="1378" t="s">
        <v>277</v>
      </c>
      <c r="J35" s="1340">
        <f>SUM(J31:J34)</f>
        <v>0</v>
      </c>
      <c r="K35" s="1340">
        <f>SUM(K31:K34)</f>
        <v>0</v>
      </c>
    </row>
    <row r="36" spans="1:11" ht="18" customHeight="1" x14ac:dyDescent="0.25">
      <c r="A36" s="383"/>
      <c r="B36" s="1131"/>
      <c r="C36" s="397"/>
      <c r="D36" s="1623" t="s">
        <v>278</v>
      </c>
      <c r="E36" s="1623"/>
      <c r="F36" s="1623"/>
      <c r="G36" s="1623"/>
      <c r="H36" s="1623"/>
      <c r="I36" s="1379" t="s">
        <v>227</v>
      </c>
      <c r="J36" s="1380">
        <f>J30+J35</f>
        <v>0</v>
      </c>
      <c r="K36" s="1380">
        <f>K30+K35</f>
        <v>0</v>
      </c>
    </row>
    <row r="37" spans="1:11" ht="18" customHeight="1" x14ac:dyDescent="0.25">
      <c r="A37" s="383"/>
      <c r="B37" s="1131"/>
      <c r="C37" s="1630" t="s">
        <v>279</v>
      </c>
      <c r="D37" s="1619"/>
      <c r="E37" s="1619"/>
      <c r="F37" s="1619"/>
      <c r="G37" s="1619"/>
      <c r="H37" s="1619"/>
      <c r="I37" s="1381" t="s">
        <v>280</v>
      </c>
      <c r="J37" s="1382">
        <f>J12+J36</f>
        <v>0</v>
      </c>
      <c r="K37" s="1382">
        <f>K12+K36</f>
        <v>0</v>
      </c>
    </row>
    <row r="38" spans="1:11" ht="24" customHeight="1" x14ac:dyDescent="0.25">
      <c r="A38" s="383"/>
      <c r="B38" s="1131"/>
      <c r="C38" s="1631" t="s">
        <v>241</v>
      </c>
      <c r="D38" s="1632"/>
      <c r="E38" s="1632"/>
      <c r="F38" s="1632"/>
      <c r="G38" s="1632"/>
      <c r="H38" s="1632"/>
      <c r="I38" s="384"/>
      <c r="J38" s="1525"/>
      <c r="K38" s="1525"/>
    </row>
    <row r="39" spans="1:11" ht="18" customHeight="1" x14ac:dyDescent="0.25">
      <c r="A39" s="383"/>
      <c r="B39" s="1131"/>
      <c r="C39" s="404"/>
      <c r="D39" s="1628" t="s">
        <v>677</v>
      </c>
      <c r="E39" s="1628"/>
      <c r="F39" s="1628"/>
      <c r="G39" s="1628"/>
      <c r="H39" s="1628"/>
      <c r="I39" s="386" t="s">
        <v>281</v>
      </c>
      <c r="J39" s="1526"/>
      <c r="K39" s="1526"/>
    </row>
    <row r="40" spans="1:11" ht="18" customHeight="1" x14ac:dyDescent="0.25">
      <c r="A40" s="383"/>
      <c r="B40" s="1131"/>
      <c r="C40" s="404"/>
      <c r="D40" s="1623" t="s">
        <v>132</v>
      </c>
      <c r="E40" s="1623"/>
      <c r="F40" s="1623"/>
      <c r="G40" s="1623"/>
      <c r="H40" s="1623"/>
      <c r="I40" s="386" t="s">
        <v>282</v>
      </c>
      <c r="J40" s="995"/>
      <c r="K40" s="1018"/>
    </row>
    <row r="41" spans="1:11" ht="18" customHeight="1" x14ac:dyDescent="0.25">
      <c r="A41" s="382"/>
      <c r="B41" s="1132"/>
      <c r="C41" s="405"/>
      <c r="D41" s="1620" t="s">
        <v>182</v>
      </c>
      <c r="E41" s="1620"/>
      <c r="F41" s="1620"/>
      <c r="G41" s="1620"/>
      <c r="H41" s="1620"/>
      <c r="I41" s="387" t="s">
        <v>283</v>
      </c>
      <c r="J41" s="1016"/>
      <c r="K41" s="1017"/>
    </row>
    <row r="42" spans="1:11" ht="18" customHeight="1" x14ac:dyDescent="0.25">
      <c r="A42" s="406"/>
      <c r="D42" s="407"/>
      <c r="I42" s="406"/>
      <c r="J42" s="408"/>
      <c r="K42" s="408"/>
    </row>
    <row r="43" spans="1:11" ht="33" customHeight="1" x14ac:dyDescent="0.25">
      <c r="A43" s="328" t="s">
        <v>5</v>
      </c>
      <c r="B43" s="328" t="s">
        <v>6</v>
      </c>
      <c r="C43" s="372"/>
      <c r="D43" s="409"/>
      <c r="E43" s="373"/>
      <c r="F43" s="373"/>
      <c r="G43" s="373"/>
      <c r="H43" s="373"/>
      <c r="I43" s="403"/>
      <c r="J43" s="375" t="s">
        <v>92</v>
      </c>
      <c r="K43" s="376" t="s">
        <v>93</v>
      </c>
    </row>
    <row r="44" spans="1:11" ht="14.1" customHeight="1" x14ac:dyDescent="0.25">
      <c r="A44" s="382"/>
      <c r="B44" s="377"/>
      <c r="C44" s="378"/>
      <c r="D44" s="379"/>
      <c r="E44" s="379"/>
      <c r="F44" s="379"/>
      <c r="G44" s="379"/>
      <c r="H44" s="379"/>
      <c r="I44" s="380"/>
      <c r="J44" s="381" t="s">
        <v>11</v>
      </c>
      <c r="K44" s="382" t="s">
        <v>13</v>
      </c>
    </row>
    <row r="45" spans="1:11" ht="18" customHeight="1" x14ac:dyDescent="0.25">
      <c r="A45" s="383"/>
      <c r="B45" s="1133"/>
      <c r="C45" s="1624" t="s">
        <v>248</v>
      </c>
      <c r="D45" s="1625"/>
      <c r="E45" s="1625"/>
      <c r="F45" s="1625"/>
      <c r="G45" s="1625"/>
      <c r="H45" s="1625"/>
      <c r="I45" s="380"/>
      <c r="J45" s="1525"/>
      <c r="K45" s="1525"/>
    </row>
    <row r="46" spans="1:11" ht="18" customHeight="1" x14ac:dyDescent="0.25">
      <c r="A46" s="383"/>
      <c r="B46" s="1133"/>
      <c r="C46" s="410"/>
      <c r="D46" s="1626" t="s">
        <v>284</v>
      </c>
      <c r="E46" s="1626"/>
      <c r="F46" s="1626"/>
      <c r="G46" s="1626"/>
      <c r="H46" s="1626"/>
      <c r="I46" s="380"/>
      <c r="J46" s="1535"/>
      <c r="K46" s="1535"/>
    </row>
    <row r="47" spans="1:11" ht="18" customHeight="1" x14ac:dyDescent="0.25">
      <c r="A47" s="383"/>
      <c r="B47" s="1133"/>
      <c r="C47" s="410"/>
      <c r="D47" s="379"/>
      <c r="E47" s="1625" t="s">
        <v>251</v>
      </c>
      <c r="F47" s="1625"/>
      <c r="G47" s="1625"/>
      <c r="H47" s="1625"/>
      <c r="I47" s="380"/>
      <c r="J47" s="1535"/>
      <c r="K47" s="1535"/>
    </row>
    <row r="48" spans="1:11" ht="18" customHeight="1" x14ac:dyDescent="0.25">
      <c r="A48" s="383"/>
      <c r="B48" s="1133"/>
      <c r="C48" s="378"/>
      <c r="D48" s="379"/>
      <c r="E48" s="411"/>
      <c r="F48" s="1627" t="s">
        <v>252</v>
      </c>
      <c r="G48" s="1627"/>
      <c r="H48" s="1627"/>
      <c r="I48" s="412"/>
      <c r="J48" s="1535"/>
      <c r="K48" s="1535"/>
    </row>
    <row r="49" spans="1:11" ht="18" customHeight="1" x14ac:dyDescent="0.25">
      <c r="A49" s="383"/>
      <c r="B49" s="1133"/>
      <c r="C49" s="385"/>
      <c r="D49" s="388"/>
      <c r="E49" s="389"/>
      <c r="F49" s="389"/>
      <c r="G49" s="1628" t="s">
        <v>254</v>
      </c>
      <c r="H49" s="1628"/>
      <c r="I49" s="386" t="s">
        <v>237</v>
      </c>
      <c r="J49" s="1526"/>
      <c r="K49" s="1526"/>
    </row>
    <row r="50" spans="1:11" ht="18" customHeight="1" x14ac:dyDescent="0.25">
      <c r="A50" s="383"/>
      <c r="B50" s="1133"/>
      <c r="C50" s="397"/>
      <c r="D50" s="393"/>
      <c r="E50" s="394"/>
      <c r="F50" s="394"/>
      <c r="G50" s="1629" t="s">
        <v>256</v>
      </c>
      <c r="H50" s="1629"/>
      <c r="I50" s="396" t="s">
        <v>285</v>
      </c>
      <c r="J50" s="1017"/>
      <c r="K50" s="1016"/>
    </row>
    <row r="51" spans="1:11" ht="18" customHeight="1" x14ac:dyDescent="0.25">
      <c r="A51" s="383"/>
      <c r="B51" s="1133"/>
      <c r="C51" s="397"/>
      <c r="D51" s="393"/>
      <c r="E51" s="394"/>
      <c r="F51" s="394"/>
      <c r="G51" s="1629" t="s">
        <v>258</v>
      </c>
      <c r="H51" s="1629"/>
      <c r="I51" s="396" t="s">
        <v>286</v>
      </c>
      <c r="J51" s="1017"/>
      <c r="K51" s="1016"/>
    </row>
    <row r="52" spans="1:11" ht="18" customHeight="1" x14ac:dyDescent="0.25">
      <c r="A52" s="383"/>
      <c r="B52" s="1133"/>
      <c r="C52" s="397"/>
      <c r="D52" s="393"/>
      <c r="E52" s="413"/>
      <c r="F52" s="1619" t="s">
        <v>287</v>
      </c>
      <c r="G52" s="1619"/>
      <c r="H52" s="1619"/>
      <c r="I52" s="396" t="s">
        <v>288</v>
      </c>
      <c r="J52" s="1017"/>
      <c r="K52" s="1016"/>
    </row>
    <row r="53" spans="1:11" ht="18" customHeight="1" x14ac:dyDescent="0.25">
      <c r="A53" s="383"/>
      <c r="B53" s="1133"/>
      <c r="C53" s="397"/>
      <c r="D53" s="393"/>
      <c r="E53" s="413"/>
      <c r="F53" s="1619" t="s">
        <v>289</v>
      </c>
      <c r="G53" s="1619"/>
      <c r="H53" s="1619"/>
      <c r="I53" s="396" t="s">
        <v>290</v>
      </c>
      <c r="J53" s="1018"/>
      <c r="K53" s="995"/>
    </row>
    <row r="54" spans="1:11" ht="18" customHeight="1" x14ac:dyDescent="0.25">
      <c r="A54" s="383"/>
      <c r="B54" s="1133"/>
      <c r="C54" s="385"/>
      <c r="D54" s="388"/>
      <c r="E54" s="414"/>
      <c r="F54" s="1619" t="s">
        <v>268</v>
      </c>
      <c r="G54" s="1619"/>
      <c r="H54" s="1619"/>
      <c r="I54" s="386" t="s">
        <v>291</v>
      </c>
      <c r="J54" s="1018"/>
      <c r="K54" s="995"/>
    </row>
    <row r="55" spans="1:11" ht="18" customHeight="1" x14ac:dyDescent="0.25">
      <c r="A55" s="383"/>
      <c r="B55" s="1133"/>
      <c r="C55" s="397"/>
      <c r="D55" s="393"/>
      <c r="E55" s="413"/>
      <c r="F55" s="1619" t="s">
        <v>151</v>
      </c>
      <c r="G55" s="1619"/>
      <c r="H55" s="1619"/>
      <c r="I55" s="396" t="s">
        <v>292</v>
      </c>
      <c r="J55" s="1018"/>
      <c r="K55" s="995"/>
    </row>
    <row r="56" spans="1:11" ht="18" customHeight="1" x14ac:dyDescent="0.25">
      <c r="A56" s="383"/>
      <c r="B56" s="1133"/>
      <c r="C56" s="397"/>
      <c r="D56" s="393"/>
      <c r="E56" s="1619" t="s">
        <v>270</v>
      </c>
      <c r="F56" s="1619"/>
      <c r="G56" s="1619"/>
      <c r="H56" s="1619"/>
      <c r="I56" s="1381" t="s">
        <v>293</v>
      </c>
      <c r="J56" s="1309">
        <f>SUM(J45:J55)</f>
        <v>0</v>
      </c>
      <c r="K56" s="1309">
        <f>SUM(K45:K55)</f>
        <v>0</v>
      </c>
    </row>
    <row r="57" spans="1:11" ht="18" customHeight="1" x14ac:dyDescent="0.25">
      <c r="A57" s="383"/>
      <c r="B57" s="1133"/>
      <c r="C57" s="400"/>
      <c r="D57" s="226"/>
      <c r="E57" s="1621" t="s">
        <v>272</v>
      </c>
      <c r="F57" s="1621"/>
      <c r="G57" s="1621"/>
      <c r="H57" s="1621"/>
      <c r="I57" s="401"/>
      <c r="J57" s="1525"/>
      <c r="K57" s="1525"/>
    </row>
    <row r="58" spans="1:11" ht="18" customHeight="1" x14ac:dyDescent="0.25">
      <c r="A58" s="383"/>
      <c r="B58" s="1133"/>
      <c r="C58" s="385"/>
      <c r="D58" s="390"/>
      <c r="E58" s="402"/>
      <c r="F58" s="1622" t="s">
        <v>273</v>
      </c>
      <c r="G58" s="1622"/>
      <c r="H58" s="1622"/>
      <c r="I58" s="386" t="s">
        <v>294</v>
      </c>
      <c r="J58" s="1526"/>
      <c r="K58" s="1526"/>
    </row>
    <row r="59" spans="1:11" ht="18" customHeight="1" x14ac:dyDescent="0.25">
      <c r="A59" s="383"/>
      <c r="B59" s="1133"/>
      <c r="C59" s="385"/>
      <c r="D59" s="388"/>
      <c r="E59" s="414"/>
      <c r="F59" s="1619" t="s">
        <v>275</v>
      </c>
      <c r="G59" s="1619"/>
      <c r="H59" s="1619"/>
      <c r="I59" s="386" t="s">
        <v>239</v>
      </c>
      <c r="J59" s="1018"/>
      <c r="K59" s="995"/>
    </row>
    <row r="60" spans="1:11" ht="18" customHeight="1" x14ac:dyDescent="0.25">
      <c r="A60" s="383"/>
      <c r="B60" s="1133"/>
      <c r="C60" s="397"/>
      <c r="D60" s="393"/>
      <c r="E60" s="415"/>
      <c r="F60" s="1619" t="s">
        <v>151</v>
      </c>
      <c r="G60" s="1619"/>
      <c r="H60" s="1619"/>
      <c r="I60" s="396" t="s">
        <v>295</v>
      </c>
      <c r="J60" s="1018"/>
      <c r="K60" s="995"/>
    </row>
    <row r="61" spans="1:11" ht="18" customHeight="1" x14ac:dyDescent="0.25">
      <c r="A61" s="383"/>
      <c r="B61" s="1133"/>
      <c r="C61" s="397"/>
      <c r="D61" s="393"/>
      <c r="E61" s="1619" t="s">
        <v>276</v>
      </c>
      <c r="F61" s="1619"/>
      <c r="G61" s="1619"/>
      <c r="H61" s="1619"/>
      <c r="I61" s="1381" t="s">
        <v>296</v>
      </c>
      <c r="J61" s="1309">
        <f>SUM(J57:J60)</f>
        <v>0</v>
      </c>
      <c r="K61" s="1309">
        <f>SUM(K57:K60)</f>
        <v>0</v>
      </c>
    </row>
    <row r="62" spans="1:11" ht="18" customHeight="1" x14ac:dyDescent="0.25">
      <c r="A62" s="382" t="s">
        <v>91</v>
      </c>
      <c r="B62" s="1134"/>
      <c r="C62" s="416"/>
      <c r="D62" s="1620" t="s">
        <v>297</v>
      </c>
      <c r="E62" s="1620"/>
      <c r="F62" s="1620"/>
      <c r="G62" s="1620"/>
      <c r="H62" s="1620"/>
      <c r="I62" s="1383" t="s">
        <v>240</v>
      </c>
      <c r="J62" s="1380">
        <f>J56+J61</f>
        <v>0</v>
      </c>
      <c r="K62" s="1380">
        <f>K56+K61</f>
        <v>0</v>
      </c>
    </row>
    <row r="63" spans="1:11" x14ac:dyDescent="0.25">
      <c r="J63" s="1407"/>
    </row>
    <row r="64" spans="1:11" x14ac:dyDescent="0.25">
      <c r="C64" s="417"/>
      <c r="D64" s="417"/>
      <c r="E64" s="417"/>
      <c r="F64" s="417"/>
      <c r="G64" s="417"/>
      <c r="H64" s="417"/>
      <c r="K64" s="418"/>
    </row>
    <row r="65" spans="11:11" ht="13.15" customHeight="1" x14ac:dyDescent="0.25">
      <c r="K65" s="418"/>
    </row>
  </sheetData>
  <sheetProtection algorithmName="SHA-512" hashValue="dnPSh0H51IaKPwEK7oybceU1su/GR20B3Iod86PQDsBNwpaMMaGl3nsqANTqBI91qC6byD9h3HhATV8ojA/8tA==" saltValue="JhwDUaglchixgRtdEb3/XA==" spinCount="100000" sheet="1" objects="1" scenarios="1"/>
  <mergeCells count="66">
    <mergeCell ref="C12:H12"/>
    <mergeCell ref="A1:K1"/>
    <mergeCell ref="A4:K4"/>
    <mergeCell ref="A6:K6"/>
    <mergeCell ref="A7:K7"/>
    <mergeCell ref="A8:K8"/>
    <mergeCell ref="J12:J13"/>
    <mergeCell ref="K12:K13"/>
    <mergeCell ref="G27:H27"/>
    <mergeCell ref="D13:H13"/>
    <mergeCell ref="D14:H14"/>
    <mergeCell ref="E15:H15"/>
    <mergeCell ref="F16:H16"/>
    <mergeCell ref="G17:H17"/>
    <mergeCell ref="G21:H21"/>
    <mergeCell ref="F22:H22"/>
    <mergeCell ref="G23:H23"/>
    <mergeCell ref="G24:H24"/>
    <mergeCell ref="F25:H25"/>
    <mergeCell ref="G26:H26"/>
    <mergeCell ref="D39:H39"/>
    <mergeCell ref="F28:H28"/>
    <mergeCell ref="F29:H29"/>
    <mergeCell ref="E30:H30"/>
    <mergeCell ref="E31:H31"/>
    <mergeCell ref="F32:H32"/>
    <mergeCell ref="F33:H33"/>
    <mergeCell ref="F34:H34"/>
    <mergeCell ref="E35:H35"/>
    <mergeCell ref="D36:H36"/>
    <mergeCell ref="C37:H37"/>
    <mergeCell ref="C38:H38"/>
    <mergeCell ref="F54:H54"/>
    <mergeCell ref="D40:H40"/>
    <mergeCell ref="D41:H41"/>
    <mergeCell ref="C45:H45"/>
    <mergeCell ref="D46:H46"/>
    <mergeCell ref="E47:H47"/>
    <mergeCell ref="F48:H48"/>
    <mergeCell ref="G49:H49"/>
    <mergeCell ref="G50:H50"/>
    <mergeCell ref="G51:H51"/>
    <mergeCell ref="F52:H52"/>
    <mergeCell ref="F53:H53"/>
    <mergeCell ref="E61:H61"/>
    <mergeCell ref="D62:H62"/>
    <mergeCell ref="F55:H55"/>
    <mergeCell ref="E56:H56"/>
    <mergeCell ref="E57:H57"/>
    <mergeCell ref="F58:H58"/>
    <mergeCell ref="F59:H59"/>
    <mergeCell ref="F60:H60"/>
    <mergeCell ref="J14:J18"/>
    <mergeCell ref="K14:K18"/>
    <mergeCell ref="J22:J23"/>
    <mergeCell ref="K22:K23"/>
    <mergeCell ref="J25:J26"/>
    <mergeCell ref="K25:K26"/>
    <mergeCell ref="J57:J58"/>
    <mergeCell ref="K57:K58"/>
    <mergeCell ref="J31:J32"/>
    <mergeCell ref="K31:K32"/>
    <mergeCell ref="J38:J39"/>
    <mergeCell ref="K38:K39"/>
    <mergeCell ref="J45:J49"/>
    <mergeCell ref="K45:K49"/>
  </mergeCells>
  <printOptions horizontalCentered="1"/>
  <pageMargins left="0.7" right="0.7" top="0.75" bottom="0.75" header="0.3" footer="0.3"/>
  <pageSetup paperSize="9" scale="6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topLeftCell="A10" zoomScaleNormal="100" workbookViewId="0">
      <selection activeCell="G24" sqref="G24"/>
    </sheetView>
  </sheetViews>
  <sheetFormatPr defaultColWidth="8" defaultRowHeight="15" x14ac:dyDescent="0.25"/>
  <cols>
    <col min="1" max="1" width="9.7109375" style="1" customWidth="1"/>
    <col min="2" max="2" width="10.5703125" style="3" customWidth="1"/>
    <col min="3" max="4" width="3.28515625" style="1" customWidth="1"/>
    <col min="5" max="5" width="38.5703125" style="1" customWidth="1"/>
    <col min="6" max="6" width="3.28515625" style="1" customWidth="1"/>
    <col min="7" max="8" width="11" style="42" customWidth="1"/>
    <col min="9" max="16384" width="8" style="1"/>
  </cols>
  <sheetData>
    <row r="1" spans="1:8" x14ac:dyDescent="0.25">
      <c r="A1" s="1560" t="s">
        <v>128</v>
      </c>
      <c r="B1" s="1560"/>
      <c r="C1" s="1560"/>
      <c r="D1" s="1560"/>
      <c r="E1" s="1560"/>
      <c r="F1" s="1560"/>
      <c r="G1" s="1560"/>
      <c r="H1" s="1560"/>
    </row>
    <row r="2" spans="1:8" x14ac:dyDescent="0.25">
      <c r="A2" s="280"/>
      <c r="B2" s="280"/>
      <c r="C2" s="820"/>
      <c r="D2" s="280"/>
      <c r="E2" s="174"/>
      <c r="F2" s="280"/>
      <c r="G2" s="822"/>
      <c r="H2" s="1218"/>
    </row>
    <row r="3" spans="1:8" s="3" customFormat="1" x14ac:dyDescent="0.25">
      <c r="A3" s="71" t="s">
        <v>680</v>
      </c>
      <c r="B3" s="7"/>
      <c r="C3" s="7"/>
      <c r="D3" s="7"/>
      <c r="E3" s="11"/>
      <c r="G3" s="41"/>
      <c r="H3" s="1197" t="s">
        <v>1027</v>
      </c>
    </row>
    <row r="4" spans="1:8" x14ac:dyDescent="0.25">
      <c r="A4" s="11"/>
      <c r="B4" s="11"/>
      <c r="C4" s="11"/>
      <c r="D4" s="11"/>
      <c r="E4" s="11"/>
      <c r="F4" s="3"/>
      <c r="G4" s="41"/>
      <c r="H4" s="72"/>
    </row>
    <row r="5" spans="1:8" x14ac:dyDescent="0.25">
      <c r="A5" s="11"/>
      <c r="B5" s="11"/>
      <c r="C5" s="11"/>
      <c r="D5" s="11"/>
      <c r="E5" s="11"/>
      <c r="F5" s="3"/>
      <c r="G5" s="41"/>
      <c r="H5" s="72"/>
    </row>
    <row r="6" spans="1:8" s="3" customFormat="1" ht="13.9" customHeight="1" x14ac:dyDescent="0.25">
      <c r="A6" s="1639" t="s">
        <v>339</v>
      </c>
      <c r="B6" s="1639"/>
      <c r="C6" s="1639"/>
      <c r="D6" s="1639"/>
      <c r="E6" s="1639"/>
      <c r="F6" s="1639"/>
      <c r="G6" s="1639"/>
      <c r="H6" s="1639"/>
    </row>
    <row r="7" spans="1:8" s="3" customFormat="1" x14ac:dyDescent="0.25">
      <c r="A7" s="1562" t="s">
        <v>4</v>
      </c>
      <c r="B7" s="1562"/>
      <c r="C7" s="1562"/>
      <c r="D7" s="1562"/>
      <c r="E7" s="1562"/>
      <c r="F7" s="1562"/>
      <c r="G7" s="1562"/>
      <c r="H7" s="1562"/>
    </row>
    <row r="8" spans="1:8" s="3" customFormat="1" x14ac:dyDescent="0.25">
      <c r="G8" s="41"/>
      <c r="H8" s="41"/>
    </row>
    <row r="9" spans="1:8" s="3" customFormat="1" ht="30" x14ac:dyDescent="0.25">
      <c r="A9" s="306" t="s">
        <v>5</v>
      </c>
      <c r="B9" s="307" t="s">
        <v>6</v>
      </c>
      <c r="C9" s="73"/>
      <c r="D9" s="73"/>
      <c r="E9" s="73"/>
      <c r="F9" s="73"/>
      <c r="G9" s="45" t="s">
        <v>92</v>
      </c>
      <c r="H9" s="46" t="s">
        <v>93</v>
      </c>
    </row>
    <row r="10" spans="1:8" s="3" customFormat="1" ht="15.95" customHeight="1" x14ac:dyDescent="0.25">
      <c r="A10" s="32"/>
      <c r="B10" s="310"/>
      <c r="C10" s="17"/>
      <c r="D10" s="17"/>
      <c r="E10" s="17"/>
      <c r="F10" s="17"/>
      <c r="G10" s="74" t="s">
        <v>11</v>
      </c>
      <c r="H10" s="75" t="s">
        <v>12</v>
      </c>
    </row>
    <row r="11" spans="1:8" s="3" customFormat="1" ht="18" customHeight="1" x14ac:dyDescent="0.25">
      <c r="A11" s="20"/>
      <c r="B11" s="1125"/>
      <c r="C11" s="30" t="s">
        <v>340</v>
      </c>
      <c r="D11" s="22"/>
      <c r="E11" s="22"/>
      <c r="F11" s="23" t="s">
        <v>18</v>
      </c>
      <c r="G11" s="1000"/>
      <c r="H11" s="1000"/>
    </row>
    <row r="12" spans="1:8" s="3" customFormat="1" ht="18" customHeight="1" x14ac:dyDescent="0.25">
      <c r="A12" s="20"/>
      <c r="B12" s="1125"/>
      <c r="C12" s="25"/>
      <c r="D12" s="24" t="s">
        <v>341</v>
      </c>
      <c r="E12" s="25"/>
      <c r="F12" s="26" t="s">
        <v>20</v>
      </c>
      <c r="G12" s="850"/>
      <c r="H12" s="850"/>
    </row>
    <row r="13" spans="1:8" s="3" customFormat="1" ht="18" customHeight="1" x14ac:dyDescent="0.25">
      <c r="A13" s="20"/>
      <c r="B13" s="1125"/>
      <c r="C13" s="25"/>
      <c r="D13" s="977" t="s">
        <v>125</v>
      </c>
      <c r="E13" s="976"/>
      <c r="F13" s="76" t="s">
        <v>25</v>
      </c>
      <c r="G13" s="994"/>
      <c r="H13" s="994"/>
    </row>
    <row r="14" spans="1:8" s="3" customFormat="1" ht="18" customHeight="1" x14ac:dyDescent="0.25">
      <c r="A14" s="20"/>
      <c r="B14" s="1125"/>
      <c r="C14" s="24" t="s">
        <v>342</v>
      </c>
      <c r="D14" s="25"/>
      <c r="E14" s="25"/>
      <c r="F14" s="26" t="s">
        <v>39</v>
      </c>
      <c r="G14" s="1226">
        <f>SUM(G11:G13)</f>
        <v>0</v>
      </c>
      <c r="H14" s="1226">
        <f>SUM(H11:H13)</f>
        <v>0</v>
      </c>
    </row>
    <row r="15" spans="1:8" s="3" customFormat="1" ht="18" customHeight="1" x14ac:dyDescent="0.25">
      <c r="A15" s="184" t="s">
        <v>142</v>
      </c>
      <c r="B15" s="1124"/>
      <c r="C15" s="25"/>
      <c r="D15" s="24" t="s">
        <v>343</v>
      </c>
      <c r="E15" s="25"/>
      <c r="F15" s="68">
        <v>10</v>
      </c>
      <c r="G15" s="1000"/>
      <c r="H15" s="1000"/>
    </row>
    <row r="16" spans="1:8" s="3" customFormat="1" ht="18" customHeight="1" x14ac:dyDescent="0.25">
      <c r="A16" s="20"/>
      <c r="B16" s="1125"/>
      <c r="C16" s="77"/>
      <c r="D16" s="229" t="s">
        <v>344</v>
      </c>
      <c r="E16" s="77"/>
      <c r="F16" s="78"/>
      <c r="G16" s="1525"/>
      <c r="H16" s="1525"/>
    </row>
    <row r="17" spans="1:8" s="3" customFormat="1" ht="18" customHeight="1" x14ac:dyDescent="0.25">
      <c r="A17" s="20"/>
      <c r="B17" s="1125"/>
      <c r="C17" s="22"/>
      <c r="D17" s="21"/>
      <c r="E17" s="79" t="s">
        <v>345</v>
      </c>
      <c r="F17" s="69">
        <v>20</v>
      </c>
      <c r="G17" s="1526"/>
      <c r="H17" s="1526"/>
    </row>
    <row r="18" spans="1:8" s="3" customFormat="1" ht="18" customHeight="1" x14ac:dyDescent="0.25">
      <c r="A18" s="20"/>
      <c r="B18" s="1125"/>
      <c r="C18" s="25"/>
      <c r="D18" s="24"/>
      <c r="E18" s="80" t="s">
        <v>166</v>
      </c>
      <c r="F18" s="68">
        <v>21</v>
      </c>
      <c r="G18" s="850"/>
      <c r="H18" s="850"/>
    </row>
    <row r="19" spans="1:8" s="3" customFormat="1" ht="18" customHeight="1" x14ac:dyDescent="0.25">
      <c r="A19" s="20"/>
      <c r="B19" s="1125"/>
      <c r="C19" s="25"/>
      <c r="D19" s="24"/>
      <c r="E19" s="80" t="s">
        <v>346</v>
      </c>
      <c r="F19" s="68">
        <v>22</v>
      </c>
      <c r="G19" s="850"/>
      <c r="H19" s="850"/>
    </row>
    <row r="20" spans="1:8" s="3" customFormat="1" ht="18" customHeight="1" x14ac:dyDescent="0.25">
      <c r="A20" s="20"/>
      <c r="B20" s="1125"/>
      <c r="C20" s="25"/>
      <c r="D20" s="24"/>
      <c r="E20" s="80" t="s">
        <v>151</v>
      </c>
      <c r="F20" s="68">
        <v>23</v>
      </c>
      <c r="G20" s="850"/>
      <c r="H20" s="850"/>
    </row>
    <row r="21" spans="1:8" s="3" customFormat="1" ht="18" customHeight="1" x14ac:dyDescent="0.25">
      <c r="A21" s="20"/>
      <c r="B21" s="1125"/>
      <c r="C21" s="25"/>
      <c r="D21" s="24"/>
      <c r="E21" s="80" t="s">
        <v>347</v>
      </c>
      <c r="F21" s="68">
        <v>11</v>
      </c>
      <c r="G21" s="1406">
        <f>SUM(G16:G20)</f>
        <v>0</v>
      </c>
      <c r="H21" s="1406">
        <f>SUM(H16:H20)</f>
        <v>0</v>
      </c>
    </row>
    <row r="22" spans="1:8" s="3" customFormat="1" ht="18" customHeight="1" x14ac:dyDescent="0.25">
      <c r="A22" s="184"/>
      <c r="B22" s="1124"/>
      <c r="C22" s="25"/>
      <c r="D22" s="24" t="s">
        <v>348</v>
      </c>
      <c r="E22" s="25"/>
      <c r="F22" s="68">
        <v>12</v>
      </c>
      <c r="G22" s="850"/>
      <c r="H22" s="850"/>
    </row>
    <row r="23" spans="1:8" s="3" customFormat="1" ht="18" customHeight="1" x14ac:dyDescent="0.25">
      <c r="A23" s="20"/>
      <c r="B23" s="1125"/>
      <c r="C23" s="25"/>
      <c r="D23" s="24" t="s">
        <v>349</v>
      </c>
      <c r="E23" s="25"/>
      <c r="F23" s="68">
        <v>15</v>
      </c>
      <c r="G23" s="994"/>
      <c r="H23" s="994"/>
    </row>
    <row r="24" spans="1:8" s="3" customFormat="1" ht="18" customHeight="1" x14ac:dyDescent="0.25">
      <c r="A24" s="32"/>
      <c r="B24" s="1126"/>
      <c r="C24" s="36" t="s">
        <v>350</v>
      </c>
      <c r="D24" s="37"/>
      <c r="E24" s="37"/>
      <c r="F24" s="1384">
        <v>89</v>
      </c>
      <c r="G24" s="1391">
        <f>G14+G15+G21+G22+G23</f>
        <v>0</v>
      </c>
      <c r="H24" s="1391">
        <f>H14+H15+H21+H22+H23</f>
        <v>0</v>
      </c>
    </row>
    <row r="25" spans="1:8" s="3" customFormat="1" x14ac:dyDescent="0.25">
      <c r="G25" s="41"/>
      <c r="H25" s="41"/>
    </row>
  </sheetData>
  <sheetProtection algorithmName="SHA-512" hashValue="qwqb+RmiuuwH0xHQZnWlKsuNNMA5CZM+I2LfkfdmHvw+3ALZh8GYl0+uBfl1QFwX6S1k4LKKlqPjCCiW9JxVwA==" saltValue="S0Nv8UbuOcbqxve1FOK18A==" spinCount="100000" sheet="1" objects="1" scenarios="1"/>
  <mergeCells count="5">
    <mergeCell ref="A1:H1"/>
    <mergeCell ref="A6:H6"/>
    <mergeCell ref="A7:H7"/>
    <mergeCell ref="G16:G17"/>
    <mergeCell ref="H16:H17"/>
  </mergeCells>
  <printOptions horizontalCentered="1"/>
  <pageMargins left="0.7" right="0.7" top="0.75" bottom="0.75" header="0.3" footer="0.3"/>
  <pageSetup paperSize="9" scale="9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zoomScaleNormal="100" workbookViewId="0">
      <selection activeCell="O9" sqref="O9"/>
    </sheetView>
  </sheetViews>
  <sheetFormatPr defaultColWidth="8" defaultRowHeight="15" x14ac:dyDescent="0.25"/>
  <cols>
    <col min="1" max="1" width="3.28515625" style="904" customWidth="1"/>
    <col min="2" max="2" width="2.42578125" style="904" customWidth="1"/>
    <col min="3" max="3" width="3.28515625" style="904" customWidth="1"/>
    <col min="4" max="4" width="50.5703125" style="904" customWidth="1"/>
    <col min="5" max="5" width="3.28515625" style="904" customWidth="1"/>
    <col min="6" max="13" width="11" style="1199" customWidth="1"/>
    <col min="14" max="14" width="11" style="904" customWidth="1"/>
    <col min="15" max="16384" width="8" style="904"/>
  </cols>
  <sheetData>
    <row r="1" spans="1:13" x14ac:dyDescent="0.25">
      <c r="A1" s="1640" t="s">
        <v>1024</v>
      </c>
      <c r="B1" s="1640"/>
      <c r="C1" s="1640"/>
      <c r="D1" s="1640"/>
      <c r="E1" s="1640"/>
      <c r="F1" s="1640"/>
      <c r="G1" s="1640"/>
      <c r="H1" s="1640"/>
      <c r="I1" s="1640"/>
      <c r="J1" s="1640"/>
      <c r="K1" s="1640"/>
      <c r="L1" s="1640"/>
      <c r="M1" s="1640"/>
    </row>
    <row r="2" spans="1:13" x14ac:dyDescent="0.25">
      <c r="A2" s="734"/>
      <c r="B2" s="734"/>
      <c r="C2" s="734"/>
      <c r="D2" s="907"/>
      <c r="M2" s="1217"/>
    </row>
    <row r="3" spans="1:13" s="898" customFormat="1" x14ac:dyDescent="0.25">
      <c r="A3" s="1200" t="s">
        <v>473</v>
      </c>
      <c r="B3" s="1201"/>
      <c r="C3" s="1201"/>
      <c r="D3" s="1202"/>
      <c r="F3" s="1203"/>
      <c r="G3" s="1203"/>
      <c r="H3" s="1203"/>
      <c r="I3" s="1203"/>
      <c r="J3" s="1203"/>
      <c r="K3" s="1203"/>
      <c r="L3" s="1203"/>
      <c r="M3" s="1204" t="s">
        <v>1027</v>
      </c>
    </row>
    <row r="4" spans="1:13" x14ac:dyDescent="0.25">
      <c r="A4" s="1205"/>
      <c r="B4" s="1205"/>
      <c r="C4" s="1205"/>
      <c r="D4" s="1205"/>
      <c r="E4" s="1205"/>
      <c r="F4" s="1205"/>
      <c r="G4" s="1205"/>
      <c r="H4" s="1205"/>
      <c r="I4" s="1205"/>
      <c r="J4" s="1205"/>
      <c r="K4" s="1205"/>
      <c r="L4" s="1205"/>
      <c r="M4" s="1205"/>
    </row>
    <row r="5" spans="1:13" x14ac:dyDescent="0.25">
      <c r="A5" s="1641" t="s">
        <v>1059</v>
      </c>
      <c r="B5" s="1641"/>
      <c r="C5" s="1641"/>
      <c r="D5" s="1641"/>
      <c r="E5" s="1641"/>
      <c r="F5" s="1641"/>
      <c r="G5" s="1641"/>
      <c r="H5" s="1641"/>
      <c r="I5" s="1641"/>
      <c r="J5" s="1641"/>
      <c r="K5" s="1641"/>
      <c r="L5" s="1641"/>
      <c r="M5" s="1641"/>
    </row>
    <row r="6" spans="1:13" x14ac:dyDescent="0.25">
      <c r="A6" s="1641" t="s">
        <v>4</v>
      </c>
      <c r="B6" s="1641"/>
      <c r="C6" s="1641"/>
      <c r="D6" s="1641"/>
      <c r="E6" s="1641"/>
      <c r="F6" s="1641"/>
      <c r="G6" s="1641"/>
      <c r="H6" s="1641"/>
      <c r="I6" s="1641"/>
      <c r="J6" s="1641"/>
      <c r="K6" s="1641"/>
      <c r="L6" s="1641"/>
      <c r="M6" s="1641"/>
    </row>
    <row r="7" spans="1:13" x14ac:dyDescent="0.25">
      <c r="A7" s="894"/>
      <c r="B7" s="894"/>
      <c r="C7" s="894"/>
      <c r="D7" s="894"/>
      <c r="E7" s="894"/>
      <c r="F7" s="1206"/>
      <c r="G7" s="1206"/>
      <c r="H7" s="1206"/>
      <c r="I7" s="1206"/>
      <c r="J7" s="1206"/>
      <c r="K7" s="1206"/>
      <c r="L7" s="1206"/>
      <c r="M7" s="1206"/>
    </row>
    <row r="8" spans="1:13" ht="45" x14ac:dyDescent="0.25">
      <c r="A8" s="1435"/>
      <c r="B8" s="1436"/>
      <c r="C8" s="1436"/>
      <c r="D8" s="1436"/>
      <c r="E8" s="1437"/>
      <c r="F8" s="1642" t="s">
        <v>1028</v>
      </c>
      <c r="G8" s="1643"/>
      <c r="H8" s="1643"/>
      <c r="I8" s="1643"/>
      <c r="J8" s="1643"/>
      <c r="K8" s="1644"/>
      <c r="L8" s="1438" t="s">
        <v>1060</v>
      </c>
      <c r="M8" s="1439" t="s">
        <v>1061</v>
      </c>
    </row>
    <row r="9" spans="1:13" x14ac:dyDescent="0.25">
      <c r="A9" s="1440"/>
      <c r="B9" s="907"/>
      <c r="C9" s="907"/>
      <c r="D9" s="907"/>
      <c r="E9" s="1441" t="s">
        <v>1062</v>
      </c>
      <c r="F9" s="1442"/>
      <c r="G9" s="1442"/>
      <c r="H9" s="1442"/>
      <c r="I9" s="1442"/>
      <c r="J9" s="1442"/>
      <c r="K9" s="1442"/>
      <c r="L9" s="1223"/>
      <c r="M9" s="1224"/>
    </row>
    <row r="10" spans="1:13" x14ac:dyDescent="0.25">
      <c r="A10" s="1440"/>
      <c r="B10" s="907"/>
      <c r="C10" s="907"/>
      <c r="D10" s="907"/>
      <c r="E10" s="1443"/>
      <c r="F10" s="1444" t="s">
        <v>11</v>
      </c>
      <c r="G10" s="1444" t="s">
        <v>12</v>
      </c>
      <c r="H10" s="1444" t="s">
        <v>13</v>
      </c>
      <c r="I10" s="1444" t="s">
        <v>14</v>
      </c>
      <c r="J10" s="1444" t="s">
        <v>15</v>
      </c>
      <c r="K10" s="1444" t="s">
        <v>16</v>
      </c>
      <c r="L10" s="1445" t="s">
        <v>359</v>
      </c>
      <c r="M10" s="1445" t="s">
        <v>447</v>
      </c>
    </row>
    <row r="11" spans="1:13" x14ac:dyDescent="0.25">
      <c r="A11" s="1446" t="s">
        <v>1063</v>
      </c>
      <c r="B11" s="907"/>
      <c r="C11" s="907"/>
      <c r="D11" s="907"/>
      <c r="E11" s="1447"/>
      <c r="F11" s="1645"/>
      <c r="G11" s="1645"/>
      <c r="H11" s="1645"/>
      <c r="I11" s="1645"/>
      <c r="J11" s="1645"/>
      <c r="K11" s="1645"/>
      <c r="L11" s="1648">
        <f>SUM(F11:K13)</f>
        <v>0</v>
      </c>
      <c r="M11" s="1645"/>
    </row>
    <row r="12" spans="1:13" x14ac:dyDescent="0.25">
      <c r="A12" s="1446"/>
      <c r="B12" s="1207" t="s">
        <v>1064</v>
      </c>
      <c r="C12" s="907"/>
      <c r="D12" s="907"/>
      <c r="E12" s="1447"/>
      <c r="F12" s="1646"/>
      <c r="G12" s="1646"/>
      <c r="H12" s="1646"/>
      <c r="I12" s="1646"/>
      <c r="J12" s="1646"/>
      <c r="K12" s="1646"/>
      <c r="L12" s="1649"/>
      <c r="M12" s="1646"/>
    </row>
    <row r="13" spans="1:13" x14ac:dyDescent="0.25">
      <c r="A13" s="1446"/>
      <c r="B13" s="907" t="s">
        <v>1025</v>
      </c>
      <c r="C13" s="907"/>
      <c r="D13" s="907"/>
      <c r="E13" s="918" t="s">
        <v>18</v>
      </c>
      <c r="F13" s="1647"/>
      <c r="G13" s="1647"/>
      <c r="H13" s="1647"/>
      <c r="I13" s="1647"/>
      <c r="J13" s="1647"/>
      <c r="K13" s="1647"/>
      <c r="L13" s="1650"/>
      <c r="M13" s="1647"/>
    </row>
    <row r="14" spans="1:13" x14ac:dyDescent="0.25">
      <c r="A14" s="1448"/>
      <c r="B14" s="1209" t="s">
        <v>1065</v>
      </c>
      <c r="C14" s="1208"/>
      <c r="D14" s="1208"/>
      <c r="E14" s="920" t="s">
        <v>20</v>
      </c>
      <c r="F14" s="1485"/>
      <c r="G14" s="1485"/>
      <c r="H14" s="1485"/>
      <c r="I14" s="1485"/>
      <c r="J14" s="1485"/>
      <c r="K14" s="1485"/>
      <c r="L14" s="1449">
        <f t="shared" ref="L14:L20" si="0">SUM(F14:K14)</f>
        <v>0</v>
      </c>
      <c r="M14" s="1485"/>
    </row>
    <row r="15" spans="1:13" x14ac:dyDescent="0.25">
      <c r="A15" s="1448"/>
      <c r="B15" s="1209" t="s">
        <v>1066</v>
      </c>
      <c r="C15" s="1208"/>
      <c r="D15" s="1208"/>
      <c r="E15" s="920" t="s">
        <v>99</v>
      </c>
      <c r="F15" s="1478"/>
      <c r="G15" s="1478"/>
      <c r="H15" s="1478"/>
      <c r="I15" s="1478"/>
      <c r="J15" s="1478"/>
      <c r="K15" s="1478"/>
      <c r="L15" s="1449">
        <f t="shared" si="0"/>
        <v>0</v>
      </c>
      <c r="M15" s="1478"/>
    </row>
    <row r="16" spans="1:13" x14ac:dyDescent="0.25">
      <c r="A16" s="1448"/>
      <c r="B16" s="1209" t="s">
        <v>1067</v>
      </c>
      <c r="C16" s="1208"/>
      <c r="D16" s="1208"/>
      <c r="E16" s="920" t="s">
        <v>25</v>
      </c>
      <c r="F16" s="1486"/>
      <c r="G16" s="1486"/>
      <c r="H16" s="1486"/>
      <c r="I16" s="1486"/>
      <c r="J16" s="1486"/>
      <c r="K16" s="1486"/>
      <c r="L16" s="1449">
        <f t="shared" si="0"/>
        <v>0</v>
      </c>
      <c r="M16" s="1486"/>
    </row>
    <row r="17" spans="1:13" x14ac:dyDescent="0.25">
      <c r="A17" s="1448"/>
      <c r="B17" s="1209" t="s">
        <v>1068</v>
      </c>
      <c r="C17" s="1208"/>
      <c r="D17" s="1208"/>
      <c r="E17" s="920" t="s">
        <v>28</v>
      </c>
      <c r="F17" s="1487"/>
      <c r="G17" s="1487"/>
      <c r="H17" s="1487"/>
      <c r="I17" s="1487"/>
      <c r="J17" s="1487"/>
      <c r="K17" s="1487"/>
      <c r="L17" s="1449">
        <f t="shared" si="0"/>
        <v>0</v>
      </c>
      <c r="M17" s="1487"/>
    </row>
    <row r="18" spans="1:13" x14ac:dyDescent="0.25">
      <c r="A18" s="1450"/>
      <c r="B18" s="1451" t="s">
        <v>1069</v>
      </c>
      <c r="C18" s="1212"/>
      <c r="D18" s="1212"/>
      <c r="E18" s="1452" t="s">
        <v>30</v>
      </c>
      <c r="F18" s="1487"/>
      <c r="G18" s="1487"/>
      <c r="H18" s="1487"/>
      <c r="I18" s="1487"/>
      <c r="J18" s="1487"/>
      <c r="K18" s="1487"/>
      <c r="L18" s="1449">
        <f t="shared" si="0"/>
        <v>0</v>
      </c>
      <c r="M18" s="1487"/>
    </row>
    <row r="19" spans="1:13" x14ac:dyDescent="0.25">
      <c r="A19" s="1450"/>
      <c r="B19" s="1490" t="s">
        <v>125</v>
      </c>
      <c r="C19" s="1491"/>
      <c r="D19" s="1491"/>
      <c r="E19" s="1452" t="s">
        <v>33</v>
      </c>
      <c r="F19" s="1487"/>
      <c r="G19" s="1487"/>
      <c r="H19" s="1487"/>
      <c r="I19" s="1487"/>
      <c r="J19" s="1487"/>
      <c r="K19" s="1487"/>
      <c r="L19" s="1449">
        <f t="shared" si="0"/>
        <v>0</v>
      </c>
      <c r="M19" s="1487"/>
    </row>
    <row r="20" spans="1:13" x14ac:dyDescent="0.25">
      <c r="A20" s="1450"/>
      <c r="B20" s="1490" t="s">
        <v>125</v>
      </c>
      <c r="C20" s="1491"/>
      <c r="D20" s="1491"/>
      <c r="E20" s="1452" t="s">
        <v>36</v>
      </c>
      <c r="F20" s="1487"/>
      <c r="G20" s="1487"/>
      <c r="H20" s="1487"/>
      <c r="I20" s="1487"/>
      <c r="J20" s="1487"/>
      <c r="K20" s="1487"/>
      <c r="L20" s="1449">
        <f t="shared" si="0"/>
        <v>0</v>
      </c>
      <c r="M20" s="1487"/>
    </row>
    <row r="21" spans="1:13" x14ac:dyDescent="0.25">
      <c r="A21" s="1450"/>
      <c r="B21" s="1451" t="s">
        <v>1070</v>
      </c>
      <c r="C21" s="1212"/>
      <c r="D21" s="1212"/>
      <c r="E21" s="1452">
        <v>10</v>
      </c>
      <c r="F21" s="1453">
        <f t="shared" ref="F21:M21" si="1">SUM(F11:F20)</f>
        <v>0</v>
      </c>
      <c r="G21" s="1453">
        <f t="shared" si="1"/>
        <v>0</v>
      </c>
      <c r="H21" s="1453">
        <f t="shared" si="1"/>
        <v>0</v>
      </c>
      <c r="I21" s="1453">
        <f t="shared" si="1"/>
        <v>0</v>
      </c>
      <c r="J21" s="1453">
        <f t="shared" si="1"/>
        <v>0</v>
      </c>
      <c r="K21" s="1453">
        <f t="shared" si="1"/>
        <v>0</v>
      </c>
      <c r="L21" s="1453">
        <f t="shared" si="1"/>
        <v>0</v>
      </c>
      <c r="M21" s="1453">
        <f t="shared" si="1"/>
        <v>0</v>
      </c>
    </row>
    <row r="22" spans="1:13" x14ac:dyDescent="0.25">
      <c r="A22" s="1450"/>
      <c r="B22" s="1454" t="s">
        <v>1071</v>
      </c>
      <c r="C22" s="1212"/>
      <c r="D22" s="1212"/>
      <c r="E22" s="1452"/>
      <c r="F22" s="1651"/>
      <c r="G22" s="1651"/>
      <c r="H22" s="1651"/>
      <c r="I22" s="1651"/>
      <c r="J22" s="1651"/>
      <c r="K22" s="1651"/>
      <c r="L22" s="1652">
        <f>SUM(F22:K23)</f>
        <v>0</v>
      </c>
      <c r="M22" s="1651"/>
    </row>
    <row r="23" spans="1:13" x14ac:dyDescent="0.25">
      <c r="A23" s="1455"/>
      <c r="B23" s="1213" t="s">
        <v>1026</v>
      </c>
      <c r="C23" s="1213"/>
      <c r="D23" s="1213"/>
      <c r="E23" s="918">
        <v>11</v>
      </c>
      <c r="F23" s="1549"/>
      <c r="G23" s="1549"/>
      <c r="H23" s="1549"/>
      <c r="I23" s="1549"/>
      <c r="J23" s="1549"/>
      <c r="K23" s="1549"/>
      <c r="L23" s="1653"/>
      <c r="M23" s="1549"/>
    </row>
    <row r="24" spans="1:13" x14ac:dyDescent="0.25">
      <c r="A24" s="1448"/>
      <c r="B24" s="1456" t="s">
        <v>1072</v>
      </c>
      <c r="C24" s="1208"/>
      <c r="D24" s="1208"/>
      <c r="E24" s="920">
        <v>12</v>
      </c>
      <c r="F24" s="1486"/>
      <c r="G24" s="1486"/>
      <c r="H24" s="1486"/>
      <c r="I24" s="1486"/>
      <c r="J24" s="1486"/>
      <c r="K24" s="1486"/>
      <c r="L24" s="1449">
        <f t="shared" ref="L24:L26" si="2">SUM(F24:K24)</f>
        <v>0</v>
      </c>
      <c r="M24" s="1486"/>
    </row>
    <row r="25" spans="1:13" x14ac:dyDescent="0.25">
      <c r="A25" s="1448"/>
      <c r="B25" s="1490" t="s">
        <v>125</v>
      </c>
      <c r="C25" s="976"/>
      <c r="D25" s="976"/>
      <c r="E25" s="920">
        <v>13</v>
      </c>
      <c r="F25" s="1487"/>
      <c r="G25" s="1487"/>
      <c r="H25" s="1487"/>
      <c r="I25" s="1487"/>
      <c r="J25" s="1487"/>
      <c r="K25" s="1487"/>
      <c r="L25" s="1449">
        <f t="shared" si="2"/>
        <v>0</v>
      </c>
      <c r="M25" s="1487"/>
    </row>
    <row r="26" spans="1:13" x14ac:dyDescent="0.25">
      <c r="A26" s="1448"/>
      <c r="B26" s="1490" t="s">
        <v>125</v>
      </c>
      <c r="C26" s="976"/>
      <c r="D26" s="976"/>
      <c r="E26" s="920">
        <v>14</v>
      </c>
      <c r="F26" s="1487"/>
      <c r="G26" s="1487"/>
      <c r="H26" s="1487"/>
      <c r="I26" s="1487"/>
      <c r="J26" s="1487"/>
      <c r="K26" s="1487"/>
      <c r="L26" s="1449">
        <f t="shared" si="2"/>
        <v>0</v>
      </c>
      <c r="M26" s="1487"/>
    </row>
    <row r="27" spans="1:13" s="898" customFormat="1" x14ac:dyDescent="0.25">
      <c r="A27" s="1448"/>
      <c r="B27" s="1208" t="s">
        <v>1073</v>
      </c>
      <c r="C27" s="1208"/>
      <c r="D27" s="1208"/>
      <c r="E27" s="920">
        <v>15</v>
      </c>
      <c r="F27" s="1406">
        <f>SUM(F22:F26)</f>
        <v>0</v>
      </c>
      <c r="G27" s="1406">
        <f t="shared" ref="G27:K27" si="3">SUM(G22:G26)</f>
        <v>0</v>
      </c>
      <c r="H27" s="1406">
        <f t="shared" si="3"/>
        <v>0</v>
      </c>
      <c r="I27" s="1406">
        <f t="shared" si="3"/>
        <v>0</v>
      </c>
      <c r="J27" s="1406">
        <f t="shared" si="3"/>
        <v>0</v>
      </c>
      <c r="K27" s="1406">
        <f t="shared" si="3"/>
        <v>0</v>
      </c>
      <c r="L27" s="1406">
        <f>SUM(L22:L26)</f>
        <v>0</v>
      </c>
      <c r="M27" s="1406">
        <f>SUM(M22:M26)</f>
        <v>0</v>
      </c>
    </row>
    <row r="28" spans="1:13" s="898" customFormat="1" x14ac:dyDescent="0.25">
      <c r="A28" s="1457" t="s">
        <v>1074</v>
      </c>
      <c r="B28" s="1214"/>
      <c r="C28" s="1214"/>
      <c r="D28" s="968"/>
      <c r="E28" s="1458">
        <v>20</v>
      </c>
      <c r="F28" s="1406">
        <f>F21+F27</f>
        <v>0</v>
      </c>
      <c r="G28" s="1406">
        <f t="shared" ref="G28:L28" si="4">G21+G27</f>
        <v>0</v>
      </c>
      <c r="H28" s="1406">
        <f t="shared" si="4"/>
        <v>0</v>
      </c>
      <c r="I28" s="1406">
        <f t="shared" si="4"/>
        <v>0</v>
      </c>
      <c r="J28" s="1406">
        <f t="shared" si="4"/>
        <v>0</v>
      </c>
      <c r="K28" s="1406">
        <f t="shared" si="4"/>
        <v>0</v>
      </c>
      <c r="L28" s="1406">
        <f t="shared" si="4"/>
        <v>0</v>
      </c>
      <c r="M28" s="1406">
        <f>M21+M27</f>
        <v>0</v>
      </c>
    </row>
    <row r="29" spans="1:13" s="898" customFormat="1" x14ac:dyDescent="0.25">
      <c r="A29" s="887"/>
      <c r="B29" s="887"/>
      <c r="C29" s="887"/>
      <c r="D29" s="887"/>
      <c r="E29" s="1215"/>
      <c r="F29" s="1216"/>
      <c r="G29" s="1216"/>
      <c r="H29" s="1216"/>
      <c r="I29" s="1216"/>
      <c r="J29" s="1216"/>
      <c r="K29" s="1216"/>
      <c r="L29" s="1216"/>
      <c r="M29" s="1216"/>
    </row>
    <row r="30" spans="1:13" x14ac:dyDescent="0.25">
      <c r="A30" s="898"/>
      <c r="B30" s="898"/>
      <c r="C30" s="898"/>
      <c r="D30" s="898"/>
      <c r="E30" s="898"/>
      <c r="M30" s="908"/>
    </row>
    <row r="31" spans="1:13" x14ac:dyDescent="0.25">
      <c r="A31" s="898"/>
      <c r="B31" s="898"/>
      <c r="C31" s="898"/>
      <c r="D31" s="898"/>
      <c r="E31" s="898"/>
      <c r="M31" s="1459" t="s">
        <v>1075</v>
      </c>
    </row>
    <row r="32" spans="1:13" x14ac:dyDescent="0.25">
      <c r="A32" s="898"/>
      <c r="B32" s="898"/>
      <c r="C32" s="898"/>
      <c r="D32" s="898"/>
      <c r="E32" s="898"/>
      <c r="M32" s="908"/>
    </row>
    <row r="33" spans="1:5" x14ac:dyDescent="0.25">
      <c r="A33" s="898"/>
      <c r="B33" s="898"/>
      <c r="C33" s="898"/>
      <c r="D33" s="898"/>
      <c r="E33" s="898"/>
    </row>
    <row r="34" spans="1:5" x14ac:dyDescent="0.25">
      <c r="A34" s="898"/>
      <c r="B34" s="898"/>
      <c r="C34" s="898"/>
      <c r="D34" s="898"/>
      <c r="E34" s="898"/>
    </row>
    <row r="35" spans="1:5" x14ac:dyDescent="0.25">
      <c r="A35" s="898"/>
      <c r="B35" s="898"/>
      <c r="C35" s="898"/>
      <c r="D35" s="898"/>
      <c r="E35" s="898"/>
    </row>
    <row r="36" spans="1:5" x14ac:dyDescent="0.25">
      <c r="A36" s="898"/>
      <c r="B36" s="898"/>
      <c r="C36" s="898"/>
      <c r="D36" s="898"/>
      <c r="E36" s="898"/>
    </row>
    <row r="37" spans="1:5" x14ac:dyDescent="0.25">
      <c r="A37" s="898"/>
      <c r="B37" s="898"/>
      <c r="C37" s="898"/>
      <c r="D37" s="898"/>
      <c r="E37" s="898"/>
    </row>
    <row r="38" spans="1:5" x14ac:dyDescent="0.25">
      <c r="A38" s="898"/>
      <c r="B38" s="898"/>
      <c r="C38" s="898"/>
      <c r="D38" s="898"/>
      <c r="E38" s="898"/>
    </row>
    <row r="39" spans="1:5" x14ac:dyDescent="0.25">
      <c r="A39" s="898"/>
      <c r="B39" s="898"/>
      <c r="C39" s="898"/>
      <c r="D39" s="898"/>
      <c r="E39" s="898"/>
    </row>
    <row r="40" spans="1:5" x14ac:dyDescent="0.25">
      <c r="A40" s="898"/>
      <c r="B40" s="898"/>
      <c r="C40" s="898"/>
      <c r="D40" s="898"/>
      <c r="E40" s="898"/>
    </row>
  </sheetData>
  <sheetProtection algorithmName="SHA-512" hashValue="XGOJbAuVh/3LNB0r9Oyyhkyu9nzMCm2Wd1jA3iCLUD4fNb3Os0LtShY5komi76OKLsci7S02+X7F93Jxbwcs8Q==" saltValue="1emYLQ58MAZUDKgy995NQQ==" spinCount="100000" sheet="1" objects="1" scenarios="1"/>
  <mergeCells count="20">
    <mergeCell ref="K22:K23"/>
    <mergeCell ref="L22:L23"/>
    <mergeCell ref="M22:M23"/>
    <mergeCell ref="F22:F23"/>
    <mergeCell ref="G22:G23"/>
    <mergeCell ref="H22:H23"/>
    <mergeCell ref="I22:I23"/>
    <mergeCell ref="J22:J23"/>
    <mergeCell ref="A1:M1"/>
    <mergeCell ref="A5:M5"/>
    <mergeCell ref="A6:M6"/>
    <mergeCell ref="F8:K8"/>
    <mergeCell ref="F11:F13"/>
    <mergeCell ref="G11:G13"/>
    <mergeCell ref="H11:H13"/>
    <mergeCell ref="I11:I13"/>
    <mergeCell ref="J11:J13"/>
    <mergeCell ref="K11:K13"/>
    <mergeCell ref="L11:L13"/>
    <mergeCell ref="M11:M13"/>
  </mergeCells>
  <pageMargins left="0.7" right="0.7" top="0.75" bottom="0.75" header="0.3" footer="0.3"/>
  <pageSetup paperSize="9" scale="8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GridLines="0" zoomScale="80" zoomScaleNormal="80" workbookViewId="0">
      <selection activeCell="E11" sqref="E11"/>
    </sheetView>
  </sheetViews>
  <sheetFormatPr defaultColWidth="11.42578125" defaultRowHeight="15" x14ac:dyDescent="0.25"/>
  <cols>
    <col min="1" max="1" width="4.7109375" style="87" customWidth="1"/>
    <col min="2" max="2" width="5" style="87" customWidth="1"/>
    <col min="3" max="3" width="33.28515625" style="87" customWidth="1"/>
    <col min="4" max="4" width="5" style="91" customWidth="1"/>
    <col min="5" max="16" width="13.7109375" style="87" customWidth="1"/>
    <col min="17" max="16384" width="11.42578125" style="87"/>
  </cols>
  <sheetData>
    <row r="1" spans="1:16" x14ac:dyDescent="0.25">
      <c r="A1" s="1662" t="s">
        <v>126</v>
      </c>
      <c r="B1" s="1662"/>
      <c r="C1" s="1662"/>
      <c r="D1" s="1662"/>
      <c r="E1" s="1662"/>
      <c r="F1" s="1662"/>
      <c r="G1" s="1662"/>
      <c r="H1" s="1662"/>
      <c r="I1" s="1662"/>
      <c r="J1" s="1662"/>
      <c r="K1" s="1662"/>
      <c r="L1" s="1662"/>
      <c r="M1" s="1662"/>
      <c r="N1" s="1662"/>
      <c r="O1" s="1662"/>
      <c r="P1" s="1662"/>
    </row>
    <row r="2" spans="1:16" s="83" customFormat="1" x14ac:dyDescent="0.25">
      <c r="A2" s="835"/>
      <c r="B2" s="835"/>
      <c r="C2" s="835"/>
      <c r="D2" s="836"/>
      <c r="E2" s="834"/>
      <c r="F2" s="834"/>
      <c r="G2" s="837"/>
      <c r="H2" s="838"/>
      <c r="I2" s="838"/>
      <c r="J2" s="839"/>
      <c r="K2" s="838"/>
      <c r="L2" s="839"/>
      <c r="M2" s="839"/>
      <c r="N2" s="839"/>
      <c r="O2" s="839"/>
      <c r="P2" s="1219"/>
    </row>
    <row r="3" spans="1:16" s="83" customFormat="1" x14ac:dyDescent="0.25">
      <c r="A3" s="1661" t="s">
        <v>379</v>
      </c>
      <c r="B3" s="1661"/>
      <c r="C3" s="1661"/>
      <c r="D3" s="1661"/>
      <c r="E3" s="81"/>
      <c r="F3" s="81"/>
      <c r="G3" s="82"/>
      <c r="P3" s="1254" t="s">
        <v>1027</v>
      </c>
    </row>
    <row r="4" spans="1:16" x14ac:dyDescent="0.25">
      <c r="A4" s="84"/>
      <c r="B4" s="85"/>
      <c r="C4" s="85"/>
      <c r="D4" s="86"/>
      <c r="E4" s="81"/>
      <c r="F4" s="81"/>
      <c r="G4" s="82"/>
      <c r="O4" s="88"/>
    </row>
    <row r="5" spans="1:16" s="83" customFormat="1" x14ac:dyDescent="0.25">
      <c r="A5" s="1663" t="s">
        <v>2</v>
      </c>
      <c r="B5" s="1663"/>
      <c r="C5" s="1663"/>
      <c r="D5" s="1663"/>
      <c r="E5" s="1663"/>
      <c r="F5" s="1663"/>
      <c r="G5" s="1663"/>
      <c r="H5" s="1663"/>
      <c r="I5" s="1663"/>
      <c r="J5" s="1663"/>
      <c r="K5" s="1663"/>
      <c r="L5" s="1663"/>
      <c r="M5" s="1663"/>
      <c r="N5" s="1663"/>
      <c r="O5" s="1663"/>
      <c r="P5" s="1663"/>
    </row>
    <row r="6" spans="1:16" s="83" customFormat="1" x14ac:dyDescent="0.25">
      <c r="A6" s="89"/>
      <c r="B6" s="89"/>
      <c r="C6" s="89"/>
      <c r="D6" s="90"/>
      <c r="E6" s="81"/>
      <c r="F6" s="81"/>
      <c r="G6" s="82"/>
    </row>
    <row r="7" spans="1:16" s="83" customFormat="1" x14ac:dyDescent="0.25">
      <c r="A7" s="1664" t="s">
        <v>378</v>
      </c>
      <c r="B7" s="1664"/>
      <c r="C7" s="1664"/>
      <c r="D7" s="1664"/>
      <c r="E7" s="1664"/>
      <c r="F7" s="1664"/>
      <c r="G7" s="1664"/>
      <c r="H7" s="1664"/>
      <c r="I7" s="1664"/>
      <c r="J7" s="1664"/>
      <c r="K7" s="1664"/>
      <c r="L7" s="1664"/>
      <c r="M7" s="1664"/>
      <c r="N7" s="1664"/>
      <c r="O7" s="1664"/>
      <c r="P7" s="1664"/>
    </row>
    <row r="8" spans="1:16" x14ac:dyDescent="0.25">
      <c r="A8" s="1665" t="s">
        <v>4</v>
      </c>
      <c r="B8" s="1665"/>
      <c r="C8" s="1665"/>
      <c r="D8" s="1665"/>
      <c r="E8" s="1665"/>
      <c r="F8" s="1665"/>
      <c r="G8" s="1665"/>
      <c r="H8" s="1665"/>
      <c r="I8" s="1665"/>
      <c r="J8" s="1665"/>
      <c r="K8" s="1665"/>
      <c r="L8" s="1665"/>
      <c r="M8" s="1665"/>
      <c r="N8" s="1665"/>
      <c r="O8" s="1665"/>
      <c r="P8" s="1665"/>
    </row>
    <row r="10" spans="1:16" s="83" customFormat="1" x14ac:dyDescent="0.25">
      <c r="A10" s="92"/>
      <c r="B10" s="93"/>
      <c r="C10" s="93"/>
      <c r="D10" s="94"/>
      <c r="E10" s="95"/>
      <c r="F10" s="95"/>
      <c r="G10" s="95"/>
      <c r="H10" s="95"/>
      <c r="I10" s="1658" t="s">
        <v>130</v>
      </c>
      <c r="J10" s="1659"/>
      <c r="K10" s="1659"/>
      <c r="L10" s="1659"/>
      <c r="M10" s="1660"/>
      <c r="N10" s="96"/>
      <c r="O10" s="96"/>
      <c r="P10" s="97"/>
    </row>
    <row r="11" spans="1:16" s="83" customFormat="1" ht="90" customHeight="1" x14ac:dyDescent="0.25">
      <c r="A11" s="98"/>
      <c r="B11" s="99"/>
      <c r="C11" s="99"/>
      <c r="D11" s="100"/>
      <c r="E11" s="453" t="s">
        <v>351</v>
      </c>
      <c r="F11" s="453" t="s">
        <v>352</v>
      </c>
      <c r="G11" s="453" t="s">
        <v>123</v>
      </c>
      <c r="H11" s="453" t="s">
        <v>127</v>
      </c>
      <c r="I11" s="453" t="s">
        <v>353</v>
      </c>
      <c r="J11" s="453" t="s">
        <v>354</v>
      </c>
      <c r="K11" s="453" t="s">
        <v>273</v>
      </c>
      <c r="L11" s="453" t="s">
        <v>355</v>
      </c>
      <c r="M11" s="453" t="s">
        <v>356</v>
      </c>
      <c r="N11" s="453" t="s">
        <v>681</v>
      </c>
      <c r="O11" s="453" t="s">
        <v>132</v>
      </c>
      <c r="P11" s="453" t="s">
        <v>134</v>
      </c>
    </row>
    <row r="12" spans="1:16" s="454" customFormat="1" ht="14.25" x14ac:dyDescent="0.2">
      <c r="A12" s="101"/>
      <c r="B12" s="102"/>
      <c r="C12" s="102"/>
      <c r="D12" s="103"/>
      <c r="E12" s="104" t="s">
        <v>15</v>
      </c>
      <c r="F12" s="104" t="s">
        <v>357</v>
      </c>
      <c r="G12" s="104" t="s">
        <v>358</v>
      </c>
      <c r="H12" s="104" t="s">
        <v>13</v>
      </c>
      <c r="I12" s="104" t="s">
        <v>359</v>
      </c>
      <c r="J12" s="104" t="s">
        <v>360</v>
      </c>
      <c r="K12" s="104" t="s">
        <v>361</v>
      </c>
      <c r="L12" s="104" t="s">
        <v>362</v>
      </c>
      <c r="M12" s="105" t="s">
        <v>363</v>
      </c>
      <c r="N12" s="105" t="s">
        <v>364</v>
      </c>
      <c r="O12" s="105" t="s">
        <v>365</v>
      </c>
      <c r="P12" s="106" t="s">
        <v>366</v>
      </c>
    </row>
    <row r="13" spans="1:16" s="454" customFormat="1" ht="14.25" customHeight="1" x14ac:dyDescent="0.2">
      <c r="A13" s="101"/>
      <c r="B13" s="102"/>
      <c r="C13" s="102"/>
      <c r="D13" s="107"/>
      <c r="E13" s="1656"/>
      <c r="F13" s="1656"/>
      <c r="G13" s="1656"/>
      <c r="H13" s="1656"/>
      <c r="I13" s="1656"/>
      <c r="J13" s="1656"/>
      <c r="K13" s="1656"/>
      <c r="L13" s="1656"/>
      <c r="M13" s="1656"/>
      <c r="N13" s="1654">
        <f>SUM(E13:M14)</f>
        <v>0</v>
      </c>
      <c r="O13" s="1656"/>
      <c r="P13" s="1654">
        <f>N13+O13</f>
        <v>0</v>
      </c>
    </row>
    <row r="14" spans="1:16" s="83" customFormat="1" x14ac:dyDescent="0.25">
      <c r="A14" s="108" t="s">
        <v>1038</v>
      </c>
      <c r="B14" s="109"/>
      <c r="C14" s="109"/>
      <c r="D14" s="110" t="s">
        <v>18</v>
      </c>
      <c r="E14" s="1657"/>
      <c r="F14" s="1657"/>
      <c r="G14" s="1657"/>
      <c r="H14" s="1657"/>
      <c r="I14" s="1657"/>
      <c r="J14" s="1657"/>
      <c r="K14" s="1657"/>
      <c r="L14" s="1657"/>
      <c r="M14" s="1657"/>
      <c r="N14" s="1655"/>
      <c r="O14" s="1657"/>
      <c r="P14" s="1655"/>
    </row>
    <row r="15" spans="1:16" s="83" customFormat="1" x14ac:dyDescent="0.25">
      <c r="A15" s="111"/>
      <c r="B15" s="112" t="s">
        <v>367</v>
      </c>
      <c r="C15" s="112"/>
      <c r="D15" s="113" t="s">
        <v>39</v>
      </c>
      <c r="E15" s="850"/>
      <c r="F15" s="850"/>
      <c r="G15" s="850"/>
      <c r="H15" s="850"/>
      <c r="I15" s="850"/>
      <c r="J15" s="850"/>
      <c r="K15" s="850"/>
      <c r="L15" s="850"/>
      <c r="M15" s="850"/>
      <c r="N15" s="1406">
        <f>SUM(E15:M15)</f>
        <v>0</v>
      </c>
      <c r="O15" s="850"/>
      <c r="P15" s="1406">
        <f>N15+O15</f>
        <v>0</v>
      </c>
    </row>
    <row r="16" spans="1:16" s="83" customFormat="1" x14ac:dyDescent="0.25">
      <c r="A16" s="114"/>
      <c r="B16" s="112" t="s">
        <v>368</v>
      </c>
      <c r="C16" s="112"/>
      <c r="D16" s="113" t="s">
        <v>20</v>
      </c>
      <c r="E16" s="850"/>
      <c r="F16" s="850"/>
      <c r="G16" s="850"/>
      <c r="H16" s="850"/>
      <c r="I16" s="850"/>
      <c r="J16" s="850"/>
      <c r="K16" s="850"/>
      <c r="L16" s="850"/>
      <c r="M16" s="850"/>
      <c r="N16" s="1406">
        <f>SUM(E16:M16)</f>
        <v>0</v>
      </c>
      <c r="O16" s="850"/>
      <c r="P16" s="1406">
        <f>N16+O16</f>
        <v>0</v>
      </c>
    </row>
    <row r="17" spans="1:16" s="83" customFormat="1" x14ac:dyDescent="0.25">
      <c r="A17" s="114"/>
      <c r="B17" s="112" t="s">
        <v>369</v>
      </c>
      <c r="C17" s="112"/>
      <c r="D17" s="113" t="s">
        <v>109</v>
      </c>
      <c r="E17" s="850"/>
      <c r="F17" s="850"/>
      <c r="G17" s="850"/>
      <c r="H17" s="850"/>
      <c r="I17" s="850"/>
      <c r="J17" s="850"/>
      <c r="K17" s="850"/>
      <c r="L17" s="850"/>
      <c r="M17" s="850"/>
      <c r="N17" s="1406">
        <f t="shared" ref="N17:N18" si="0">SUM(E17:M17)</f>
        <v>0</v>
      </c>
      <c r="O17" s="850"/>
      <c r="P17" s="1406">
        <f>N17+O17</f>
        <v>0</v>
      </c>
    </row>
    <row r="18" spans="1:16" s="83" customFormat="1" x14ac:dyDescent="0.25">
      <c r="A18" s="114"/>
      <c r="B18" s="112" t="s">
        <v>370</v>
      </c>
      <c r="C18" s="112"/>
      <c r="D18" s="113" t="s">
        <v>106</v>
      </c>
      <c r="E18" s="850"/>
      <c r="F18" s="850"/>
      <c r="G18" s="850"/>
      <c r="H18" s="850"/>
      <c r="I18" s="850"/>
      <c r="J18" s="850"/>
      <c r="K18" s="850"/>
      <c r="L18" s="850"/>
      <c r="M18" s="850"/>
      <c r="N18" s="1406">
        <f t="shared" si="0"/>
        <v>0</v>
      </c>
      <c r="O18" s="850"/>
      <c r="P18" s="1406">
        <f>N18+O18</f>
        <v>0</v>
      </c>
    </row>
    <row r="19" spans="1:16" s="83" customFormat="1" x14ac:dyDescent="0.25">
      <c r="A19" s="455"/>
      <c r="B19" s="456" t="s">
        <v>371</v>
      </c>
      <c r="C19" s="456"/>
      <c r="D19" s="457"/>
      <c r="E19" s="1525"/>
      <c r="F19" s="1525"/>
      <c r="G19" s="1525"/>
      <c r="H19" s="1525"/>
      <c r="I19" s="1525"/>
      <c r="J19" s="1525"/>
      <c r="K19" s="1525"/>
      <c r="L19" s="1525"/>
      <c r="M19" s="1525"/>
      <c r="N19" s="1654">
        <f>SUM(E19:M20)</f>
        <v>0</v>
      </c>
      <c r="O19" s="1525"/>
      <c r="P19" s="1654">
        <f>N19+O19</f>
        <v>0</v>
      </c>
    </row>
    <row r="20" spans="1:16" s="83" customFormat="1" x14ac:dyDescent="0.25">
      <c r="A20" s="115"/>
      <c r="B20" s="109"/>
      <c r="C20" s="109" t="s">
        <v>122</v>
      </c>
      <c r="D20" s="110" t="s">
        <v>110</v>
      </c>
      <c r="E20" s="1526"/>
      <c r="F20" s="1526"/>
      <c r="G20" s="1526"/>
      <c r="H20" s="1526"/>
      <c r="I20" s="1526"/>
      <c r="J20" s="1526"/>
      <c r="K20" s="1526"/>
      <c r="L20" s="1526"/>
      <c r="M20" s="1526"/>
      <c r="N20" s="1655"/>
      <c r="O20" s="1526"/>
      <c r="P20" s="1655"/>
    </row>
    <row r="21" spans="1:16" s="83" customFormat="1" x14ac:dyDescent="0.25">
      <c r="A21" s="114"/>
      <c r="B21" s="112"/>
      <c r="C21" s="112" t="s">
        <v>121</v>
      </c>
      <c r="D21" s="113" t="s">
        <v>112</v>
      </c>
      <c r="E21" s="850"/>
      <c r="F21" s="850"/>
      <c r="G21" s="850"/>
      <c r="H21" s="850"/>
      <c r="I21" s="850"/>
      <c r="J21" s="850"/>
      <c r="K21" s="850"/>
      <c r="L21" s="850"/>
      <c r="M21" s="850"/>
      <c r="N21" s="1406">
        <f t="shared" ref="N21:N22" si="1">SUM(E21:M21)</f>
        <v>0</v>
      </c>
      <c r="O21" s="850"/>
      <c r="P21" s="1406">
        <f>N21+O21</f>
        <v>0</v>
      </c>
    </row>
    <row r="22" spans="1:16" s="83" customFormat="1" x14ac:dyDescent="0.25">
      <c r="A22" s="114"/>
      <c r="B22" s="112" t="s">
        <v>151</v>
      </c>
      <c r="C22" s="112"/>
      <c r="D22" s="113" t="s">
        <v>372</v>
      </c>
      <c r="E22" s="850"/>
      <c r="F22" s="850"/>
      <c r="G22" s="850"/>
      <c r="H22" s="850"/>
      <c r="I22" s="850"/>
      <c r="J22" s="850"/>
      <c r="K22" s="850"/>
      <c r="L22" s="850"/>
      <c r="M22" s="850"/>
      <c r="N22" s="1406">
        <f t="shared" si="1"/>
        <v>0</v>
      </c>
      <c r="O22" s="850"/>
      <c r="P22" s="1406">
        <f>N22+O22</f>
        <v>0</v>
      </c>
    </row>
    <row r="23" spans="1:16" s="83" customFormat="1" x14ac:dyDescent="0.25">
      <c r="A23" s="111" t="s">
        <v>1039</v>
      </c>
      <c r="B23" s="112"/>
      <c r="C23" s="112"/>
      <c r="D23" s="113" t="s">
        <v>45</v>
      </c>
      <c r="E23" s="1198">
        <f>SUM(E13:E22)</f>
        <v>0</v>
      </c>
      <c r="F23" s="1198">
        <f t="shared" ref="F23:O23" si="2">SUM(F13:F22)</f>
        <v>0</v>
      </c>
      <c r="G23" s="1198">
        <f t="shared" si="2"/>
        <v>0</v>
      </c>
      <c r="H23" s="1198">
        <f t="shared" si="2"/>
        <v>0</v>
      </c>
      <c r="I23" s="1198">
        <f t="shared" si="2"/>
        <v>0</v>
      </c>
      <c r="J23" s="1198">
        <f t="shared" si="2"/>
        <v>0</v>
      </c>
      <c r="K23" s="1198">
        <f t="shared" si="2"/>
        <v>0</v>
      </c>
      <c r="L23" s="1198">
        <f t="shared" si="2"/>
        <v>0</v>
      </c>
      <c r="M23" s="1198">
        <f t="shared" si="2"/>
        <v>0</v>
      </c>
      <c r="N23" s="1198">
        <f t="shared" si="2"/>
        <v>0</v>
      </c>
      <c r="O23" s="1198">
        <f t="shared" si="2"/>
        <v>0</v>
      </c>
      <c r="P23" s="1198">
        <f>SUM(P13:P22)</f>
        <v>0</v>
      </c>
    </row>
    <row r="24" spans="1:16" s="83" customFormat="1" ht="22.5" customHeight="1" x14ac:dyDescent="0.25">
      <c r="A24" s="705" t="s">
        <v>1040</v>
      </c>
      <c r="B24" s="456"/>
      <c r="C24" s="456"/>
      <c r="D24" s="706"/>
      <c r="E24" s="1525"/>
      <c r="F24" s="1525"/>
      <c r="G24" s="1525"/>
      <c r="H24" s="1525"/>
      <c r="I24" s="1525"/>
      <c r="J24" s="1525"/>
      <c r="K24" s="1525"/>
      <c r="L24" s="1525"/>
      <c r="M24" s="1525"/>
      <c r="N24" s="1654">
        <f>SUM(E24:M25)</f>
        <v>0</v>
      </c>
      <c r="O24" s="1525"/>
      <c r="P24" s="1654">
        <f>N24+O24</f>
        <v>0</v>
      </c>
    </row>
    <row r="25" spans="1:16" s="83" customFormat="1" x14ac:dyDescent="0.25">
      <c r="A25" s="115"/>
      <c r="B25" s="109" t="s">
        <v>367</v>
      </c>
      <c r="C25" s="109"/>
      <c r="D25" s="110" t="s">
        <v>118</v>
      </c>
      <c r="E25" s="1526"/>
      <c r="F25" s="1526"/>
      <c r="G25" s="1526"/>
      <c r="H25" s="1526"/>
      <c r="I25" s="1526"/>
      <c r="J25" s="1526"/>
      <c r="K25" s="1526"/>
      <c r="L25" s="1526"/>
      <c r="M25" s="1526"/>
      <c r="N25" s="1655"/>
      <c r="O25" s="1526"/>
      <c r="P25" s="1655"/>
    </row>
    <row r="26" spans="1:16" s="83" customFormat="1" x14ac:dyDescent="0.25">
      <c r="A26" s="115"/>
      <c r="B26" s="109" t="s">
        <v>368</v>
      </c>
      <c r="C26" s="109"/>
      <c r="D26" s="110" t="s">
        <v>53</v>
      </c>
      <c r="E26" s="1000"/>
      <c r="F26" s="1000"/>
      <c r="G26" s="1000"/>
      <c r="H26" s="1000"/>
      <c r="I26" s="1000"/>
      <c r="J26" s="1000"/>
      <c r="K26" s="1000"/>
      <c r="L26" s="1000"/>
      <c r="M26" s="1000"/>
      <c r="N26" s="1406">
        <f t="shared" ref="N26:N28" si="3">SUM(E26:M26)</f>
        <v>0</v>
      </c>
      <c r="O26" s="1000"/>
      <c r="P26" s="1406">
        <f>N26+O26</f>
        <v>0</v>
      </c>
    </row>
    <row r="27" spans="1:16" s="83" customFormat="1" x14ac:dyDescent="0.25">
      <c r="A27" s="114"/>
      <c r="B27" s="112" t="s">
        <v>369</v>
      </c>
      <c r="C27" s="112"/>
      <c r="D27" s="113" t="s">
        <v>373</v>
      </c>
      <c r="E27" s="850"/>
      <c r="F27" s="850"/>
      <c r="G27" s="850"/>
      <c r="H27" s="850"/>
      <c r="I27" s="850"/>
      <c r="J27" s="850"/>
      <c r="K27" s="850"/>
      <c r="L27" s="850"/>
      <c r="M27" s="850"/>
      <c r="N27" s="1406">
        <f t="shared" si="3"/>
        <v>0</v>
      </c>
      <c r="O27" s="850"/>
      <c r="P27" s="1406">
        <f>N27+O27</f>
        <v>0</v>
      </c>
    </row>
    <row r="28" spans="1:16" s="83" customFormat="1" x14ac:dyDescent="0.25">
      <c r="A28" s="114"/>
      <c r="B28" s="112" t="s">
        <v>370</v>
      </c>
      <c r="C28" s="112"/>
      <c r="D28" s="113" t="s">
        <v>374</v>
      </c>
      <c r="E28" s="850"/>
      <c r="F28" s="850"/>
      <c r="G28" s="850"/>
      <c r="H28" s="850"/>
      <c r="I28" s="850"/>
      <c r="J28" s="850"/>
      <c r="K28" s="850"/>
      <c r="L28" s="850"/>
      <c r="M28" s="850"/>
      <c r="N28" s="1406">
        <f t="shared" si="3"/>
        <v>0</v>
      </c>
      <c r="O28" s="850"/>
      <c r="P28" s="1406">
        <f>N28+O28</f>
        <v>0</v>
      </c>
    </row>
    <row r="29" spans="1:16" s="83" customFormat="1" x14ac:dyDescent="0.25">
      <c r="A29" s="455"/>
      <c r="B29" s="456" t="s">
        <v>371</v>
      </c>
      <c r="C29" s="456"/>
      <c r="D29" s="457"/>
      <c r="E29" s="1525"/>
      <c r="F29" s="1525"/>
      <c r="G29" s="1525"/>
      <c r="H29" s="1525"/>
      <c r="I29" s="1525"/>
      <c r="J29" s="1525"/>
      <c r="K29" s="1525"/>
      <c r="L29" s="1525"/>
      <c r="M29" s="1525"/>
      <c r="N29" s="1654">
        <f>SUM(E29:M30)</f>
        <v>0</v>
      </c>
      <c r="O29" s="1525"/>
      <c r="P29" s="1654">
        <f>N29+O29</f>
        <v>0</v>
      </c>
    </row>
    <row r="30" spans="1:16" s="83" customFormat="1" x14ac:dyDescent="0.25">
      <c r="A30" s="115"/>
      <c r="B30" s="109"/>
      <c r="C30" s="109" t="s">
        <v>122</v>
      </c>
      <c r="D30" s="110" t="s">
        <v>375</v>
      </c>
      <c r="E30" s="1526"/>
      <c r="F30" s="1526"/>
      <c r="G30" s="1526"/>
      <c r="H30" s="1526"/>
      <c r="I30" s="1526"/>
      <c r="J30" s="1526"/>
      <c r="K30" s="1526"/>
      <c r="L30" s="1526"/>
      <c r="M30" s="1526"/>
      <c r="N30" s="1655"/>
      <c r="O30" s="1526"/>
      <c r="P30" s="1655"/>
    </row>
    <row r="31" spans="1:16" s="83" customFormat="1" x14ac:dyDescent="0.25">
      <c r="A31" s="114"/>
      <c r="B31" s="112"/>
      <c r="C31" s="112" t="s">
        <v>121</v>
      </c>
      <c r="D31" s="113" t="s">
        <v>376</v>
      </c>
      <c r="E31" s="850"/>
      <c r="F31" s="850"/>
      <c r="G31" s="850"/>
      <c r="H31" s="850"/>
      <c r="I31" s="850"/>
      <c r="J31" s="850"/>
      <c r="K31" s="850"/>
      <c r="L31" s="850"/>
      <c r="M31" s="850"/>
      <c r="N31" s="1406">
        <f t="shared" ref="N31:N32" si="4">SUM(E31:M31)</f>
        <v>0</v>
      </c>
      <c r="O31" s="850"/>
      <c r="P31" s="1406">
        <f>N31+O31</f>
        <v>0</v>
      </c>
    </row>
    <row r="32" spans="1:16" s="83" customFormat="1" x14ac:dyDescent="0.25">
      <c r="A32" s="114"/>
      <c r="B32" s="112" t="s">
        <v>151</v>
      </c>
      <c r="C32" s="112"/>
      <c r="D32" s="113" t="s">
        <v>377</v>
      </c>
      <c r="E32" s="850"/>
      <c r="F32" s="850"/>
      <c r="G32" s="850"/>
      <c r="H32" s="850"/>
      <c r="I32" s="850"/>
      <c r="J32" s="850"/>
      <c r="K32" s="850"/>
      <c r="L32" s="850"/>
      <c r="M32" s="850"/>
      <c r="N32" s="1406">
        <f t="shared" si="4"/>
        <v>0</v>
      </c>
      <c r="O32" s="850"/>
      <c r="P32" s="1406">
        <f>N32+O32</f>
        <v>0</v>
      </c>
    </row>
    <row r="33" spans="1:16" s="83" customFormat="1" x14ac:dyDescent="0.25">
      <c r="A33" s="116" t="s">
        <v>1041</v>
      </c>
      <c r="B33" s="117"/>
      <c r="C33" s="117"/>
      <c r="D33" s="118" t="s">
        <v>168</v>
      </c>
      <c r="E33" s="1226">
        <f>SUM(E23:E32)</f>
        <v>0</v>
      </c>
      <c r="F33" s="1226">
        <f t="shared" ref="F33:O33" si="5">SUM(F23:F32)</f>
        <v>0</v>
      </c>
      <c r="G33" s="1226">
        <f t="shared" si="5"/>
        <v>0</v>
      </c>
      <c r="H33" s="1226">
        <f t="shared" si="5"/>
        <v>0</v>
      </c>
      <c r="I33" s="1226">
        <f t="shared" si="5"/>
        <v>0</v>
      </c>
      <c r="J33" s="1226">
        <f t="shared" si="5"/>
        <v>0</v>
      </c>
      <c r="K33" s="1226">
        <f t="shared" si="5"/>
        <v>0</v>
      </c>
      <c r="L33" s="1226">
        <f t="shared" si="5"/>
        <v>0</v>
      </c>
      <c r="M33" s="1226">
        <f t="shared" si="5"/>
        <v>0</v>
      </c>
      <c r="N33" s="1226">
        <f t="shared" si="5"/>
        <v>0</v>
      </c>
      <c r="O33" s="1226">
        <f t="shared" si="5"/>
        <v>0</v>
      </c>
      <c r="P33" s="1226">
        <f>SUM(P23:P32)</f>
        <v>0</v>
      </c>
    </row>
    <row r="35" spans="1:16" x14ac:dyDescent="0.25">
      <c r="O35" s="294"/>
    </row>
    <row r="36" spans="1:16" x14ac:dyDescent="0.25">
      <c r="O36" s="319"/>
    </row>
  </sheetData>
  <sheetProtection algorithmName="SHA-512" hashValue="RREbgYgvArd0Mhj+z3eclqazFC/fjRsmdJvcpIKyFgz74M2Qh+i7hFmywU286dscdxynoiSP7D1HmIFMBz6w/A==" saltValue="VboUUodObZlAFqcyHAv0nA==" spinCount="100000" sheet="1" objects="1" scenarios="1"/>
  <mergeCells count="54">
    <mergeCell ref="I10:M10"/>
    <mergeCell ref="A3:D3"/>
    <mergeCell ref="A1:P1"/>
    <mergeCell ref="A5:P5"/>
    <mergeCell ref="A7:P7"/>
    <mergeCell ref="A8:P8"/>
    <mergeCell ref="L13:L14"/>
    <mergeCell ref="M13:M14"/>
    <mergeCell ref="N13:N14"/>
    <mergeCell ref="E13:E14"/>
    <mergeCell ref="F13:F14"/>
    <mergeCell ref="G13:G14"/>
    <mergeCell ref="H13:H14"/>
    <mergeCell ref="I13:I14"/>
    <mergeCell ref="O13:O14"/>
    <mergeCell ref="P13:P14"/>
    <mergeCell ref="E19:E20"/>
    <mergeCell ref="F19:F20"/>
    <mergeCell ref="G19:G20"/>
    <mergeCell ref="H19:H20"/>
    <mergeCell ref="I19:I20"/>
    <mergeCell ref="J19:J20"/>
    <mergeCell ref="K19:K20"/>
    <mergeCell ref="L19:L20"/>
    <mergeCell ref="M19:M20"/>
    <mergeCell ref="N19:N20"/>
    <mergeCell ref="O19:O20"/>
    <mergeCell ref="P19:P20"/>
    <mergeCell ref="J13:J14"/>
    <mergeCell ref="K13:K14"/>
    <mergeCell ref="L24:L25"/>
    <mergeCell ref="M24:M25"/>
    <mergeCell ref="N24:N25"/>
    <mergeCell ref="E24:E25"/>
    <mergeCell ref="F24:F25"/>
    <mergeCell ref="G24:G25"/>
    <mergeCell ref="H24:H25"/>
    <mergeCell ref="I24:I25"/>
    <mergeCell ref="O24:O25"/>
    <mergeCell ref="P24:P25"/>
    <mergeCell ref="E29:E30"/>
    <mergeCell ref="F29:F30"/>
    <mergeCell ref="G29:G30"/>
    <mergeCell ref="H29:H30"/>
    <mergeCell ref="I29:I30"/>
    <mergeCell ref="J29:J30"/>
    <mergeCell ref="K29:K30"/>
    <mergeCell ref="L29:L30"/>
    <mergeCell ref="M29:M30"/>
    <mergeCell ref="N29:N30"/>
    <mergeCell ref="O29:O30"/>
    <mergeCell ref="P29:P30"/>
    <mergeCell ref="J24:J25"/>
    <mergeCell ref="K24:K25"/>
  </mergeCells>
  <printOptions horizontalCentered="1"/>
  <pageMargins left="0.4" right="0.4" top="0.75" bottom="0.75" header="0.3" footer="0.3"/>
  <pageSetup paperSize="9" scale="61"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5"/>
  <sheetViews>
    <sheetView showGridLines="0" topLeftCell="A25" zoomScale="90" zoomScaleNormal="90" workbookViewId="0">
      <selection activeCell="F44" sqref="F44"/>
    </sheetView>
  </sheetViews>
  <sheetFormatPr defaultColWidth="11.42578125" defaultRowHeight="15" x14ac:dyDescent="0.25"/>
  <cols>
    <col min="1" max="1" width="75.7109375" style="1" customWidth="1"/>
    <col min="2" max="2" width="6.140625" style="1" customWidth="1"/>
    <col min="3" max="3" width="15.28515625" style="1" customWidth="1"/>
    <col min="4" max="4" width="15.140625" style="1" customWidth="1"/>
    <col min="5" max="16384" width="11.42578125" style="1"/>
  </cols>
  <sheetData>
    <row r="1" spans="1:4" ht="15" customHeight="1" x14ac:dyDescent="0.25">
      <c r="A1" s="1671" t="s">
        <v>664</v>
      </c>
      <c r="B1" s="1671"/>
      <c r="C1" s="1671"/>
      <c r="D1" s="1671"/>
    </row>
    <row r="2" spans="1:4" ht="15" customHeight="1" x14ac:dyDescent="0.25">
      <c r="A2" s="840"/>
      <c r="B2" s="841"/>
      <c r="C2" s="841"/>
      <c r="D2" s="1405"/>
    </row>
    <row r="3" spans="1:4" ht="15" customHeight="1" x14ac:dyDescent="0.25">
      <c r="A3" s="1227" t="s">
        <v>85</v>
      </c>
      <c r="B3" s="419"/>
      <c r="C3" s="419"/>
      <c r="D3" s="1255" t="s">
        <v>1027</v>
      </c>
    </row>
    <row r="4" spans="1:4" ht="15" customHeight="1" x14ac:dyDescent="0.25">
      <c r="A4" s="1672" t="s">
        <v>298</v>
      </c>
      <c r="B4" s="1672"/>
      <c r="C4" s="1672"/>
      <c r="D4" s="1672"/>
    </row>
    <row r="5" spans="1:4" ht="15" customHeight="1" x14ac:dyDescent="0.25">
      <c r="A5" s="421"/>
      <c r="B5" s="421"/>
      <c r="C5" s="421"/>
      <c r="D5" s="421"/>
    </row>
    <row r="6" spans="1:4" ht="15" customHeight="1" x14ac:dyDescent="0.25">
      <c r="A6" s="1666" t="s">
        <v>299</v>
      </c>
      <c r="B6" s="1666"/>
      <c r="C6" s="1666"/>
      <c r="D6" s="1666"/>
    </row>
    <row r="7" spans="1:4" ht="15" customHeight="1" x14ac:dyDescent="0.25">
      <c r="A7" s="1666" t="s">
        <v>4</v>
      </c>
      <c r="B7" s="1666"/>
      <c r="C7" s="1666"/>
      <c r="D7" s="1666"/>
    </row>
    <row r="8" spans="1:4" ht="15" customHeight="1" x14ac:dyDescent="0.25">
      <c r="A8" s="422"/>
      <c r="B8" s="423"/>
      <c r="C8" s="424" t="s">
        <v>7</v>
      </c>
      <c r="D8" s="425" t="s">
        <v>8</v>
      </c>
    </row>
    <row r="9" spans="1:4" ht="15" customHeight="1" x14ac:dyDescent="0.25">
      <c r="A9" s="1673" t="s">
        <v>15</v>
      </c>
      <c r="B9" s="1674"/>
      <c r="C9" s="426" t="s">
        <v>11</v>
      </c>
      <c r="D9" s="427" t="s">
        <v>13</v>
      </c>
    </row>
    <row r="10" spans="1:4" ht="15" customHeight="1" x14ac:dyDescent="0.25">
      <c r="A10" s="972" t="s">
        <v>125</v>
      </c>
      <c r="B10" s="428" t="s">
        <v>194</v>
      </c>
      <c r="C10" s="1021"/>
      <c r="D10" s="1022"/>
    </row>
    <row r="11" spans="1:4" ht="15" customHeight="1" x14ac:dyDescent="0.25">
      <c r="A11" s="972" t="s">
        <v>125</v>
      </c>
      <c r="B11" s="429" t="s">
        <v>300</v>
      </c>
      <c r="C11" s="1023"/>
      <c r="D11" s="1024"/>
    </row>
    <row r="12" spans="1:4" ht="15" customHeight="1" x14ac:dyDescent="0.25">
      <c r="A12" s="972" t="s">
        <v>125</v>
      </c>
      <c r="B12" s="429" t="s">
        <v>301</v>
      </c>
      <c r="C12" s="1021"/>
      <c r="D12" s="1022"/>
    </row>
    <row r="13" spans="1:4" ht="15" customHeight="1" x14ac:dyDescent="0.25">
      <c r="A13" s="430" t="s">
        <v>302</v>
      </c>
      <c r="B13" s="429" t="s">
        <v>303</v>
      </c>
      <c r="C13" s="1021"/>
      <c r="D13" s="1022"/>
    </row>
    <row r="14" spans="1:4" ht="15.75" customHeight="1" x14ac:dyDescent="0.25">
      <c r="A14" s="431" t="s">
        <v>304</v>
      </c>
      <c r="B14" s="1231" t="s">
        <v>205</v>
      </c>
      <c r="C14" s="1230">
        <f>SUM(C10:C13)</f>
        <v>0</v>
      </c>
      <c r="D14" s="1230">
        <f>SUM(D10:D13)</f>
        <v>0</v>
      </c>
    </row>
    <row r="15" spans="1:4" x14ac:dyDescent="0.25">
      <c r="A15" s="420"/>
      <c r="B15" s="432"/>
      <c r="C15" s="433"/>
      <c r="D15" s="433"/>
    </row>
    <row r="16" spans="1:4" ht="15" customHeight="1" x14ac:dyDescent="0.25">
      <c r="A16" s="1666" t="s">
        <v>305</v>
      </c>
      <c r="B16" s="1666"/>
      <c r="C16" s="1666"/>
      <c r="D16" s="1666"/>
    </row>
    <row r="17" spans="1:4" ht="15" customHeight="1" x14ac:dyDescent="0.25">
      <c r="A17" s="1666" t="s">
        <v>306</v>
      </c>
      <c r="B17" s="1666"/>
      <c r="C17" s="1666"/>
      <c r="D17" s="1666"/>
    </row>
    <row r="18" spans="1:4" ht="15" customHeight="1" x14ac:dyDescent="0.25">
      <c r="A18" s="1670" t="s">
        <v>4</v>
      </c>
      <c r="B18" s="1666"/>
      <c r="C18" s="1666"/>
      <c r="D18" s="1666"/>
    </row>
    <row r="19" spans="1:4" ht="15" customHeight="1" x14ac:dyDescent="0.25">
      <c r="A19" s="422"/>
      <c r="B19" s="423"/>
      <c r="C19" s="424" t="s">
        <v>7</v>
      </c>
      <c r="D19" s="425" t="s">
        <v>8</v>
      </c>
    </row>
    <row r="20" spans="1:4" ht="15" customHeight="1" x14ac:dyDescent="0.25">
      <c r="A20" s="1668" t="s">
        <v>15</v>
      </c>
      <c r="B20" s="1669"/>
      <c r="C20" s="434" t="s">
        <v>11</v>
      </c>
      <c r="D20" s="435" t="s">
        <v>13</v>
      </c>
    </row>
    <row r="21" spans="1:4" ht="15" customHeight="1" x14ac:dyDescent="0.25">
      <c r="A21" s="436" t="s">
        <v>307</v>
      </c>
      <c r="B21" s="437" t="s">
        <v>209</v>
      </c>
      <c r="C21" s="1027"/>
      <c r="D21" s="1028"/>
    </row>
    <row r="22" spans="1:4" ht="15" customHeight="1" x14ac:dyDescent="0.25">
      <c r="A22" s="438" t="s">
        <v>308</v>
      </c>
      <c r="B22" s="439" t="s">
        <v>309</v>
      </c>
      <c r="C22" s="1021"/>
      <c r="D22" s="1022"/>
    </row>
    <row r="23" spans="1:4" ht="15" customHeight="1" x14ac:dyDescent="0.25">
      <c r="A23" s="440" t="s">
        <v>310</v>
      </c>
      <c r="B23" s="441" t="s">
        <v>212</v>
      </c>
      <c r="C23" s="1029"/>
      <c r="D23" s="1030"/>
    </row>
    <row r="24" spans="1:4" ht="15" customHeight="1" x14ac:dyDescent="0.25">
      <c r="A24" s="438" t="s">
        <v>311</v>
      </c>
      <c r="B24" s="439" t="s">
        <v>312</v>
      </c>
      <c r="C24" s="1021"/>
      <c r="D24" s="1022"/>
    </row>
    <row r="25" spans="1:4" ht="15" customHeight="1" x14ac:dyDescent="0.25">
      <c r="A25" s="438" t="s">
        <v>313</v>
      </c>
      <c r="B25" s="439" t="s">
        <v>214</v>
      </c>
      <c r="C25" s="1021"/>
      <c r="D25" s="1022"/>
    </row>
    <row r="26" spans="1:4" ht="15" customHeight="1" x14ac:dyDescent="0.25">
      <c r="A26" s="438" t="s">
        <v>314</v>
      </c>
      <c r="B26" s="439" t="s">
        <v>218</v>
      </c>
      <c r="C26" s="1021"/>
      <c r="D26" s="1022"/>
    </row>
    <row r="27" spans="1:4" ht="15" customHeight="1" x14ac:dyDescent="0.25">
      <c r="A27" s="438" t="s">
        <v>315</v>
      </c>
      <c r="B27" s="439" t="s">
        <v>265</v>
      </c>
      <c r="C27" s="1021"/>
      <c r="D27" s="1022"/>
    </row>
    <row r="28" spans="1:4" ht="15" customHeight="1" x14ac:dyDescent="0.25">
      <c r="A28" s="438" t="s">
        <v>316</v>
      </c>
      <c r="B28" s="439" t="s">
        <v>317</v>
      </c>
      <c r="C28" s="1021"/>
      <c r="D28" s="1022"/>
    </row>
    <row r="29" spans="1:4" ht="15" customHeight="1" x14ac:dyDescent="0.25">
      <c r="A29" s="438" t="s">
        <v>318</v>
      </c>
      <c r="B29" s="439" t="s">
        <v>319</v>
      </c>
      <c r="C29" s="1021"/>
      <c r="D29" s="1022"/>
    </row>
    <row r="30" spans="1:4" ht="15" customHeight="1" x14ac:dyDescent="0.25">
      <c r="A30" s="438" t="s">
        <v>320</v>
      </c>
      <c r="B30" s="439" t="s">
        <v>223</v>
      </c>
      <c r="C30" s="1021"/>
      <c r="D30" s="1022"/>
    </row>
    <row r="31" spans="1:4" s="3" customFormat="1" ht="15" customHeight="1" x14ac:dyDescent="0.25">
      <c r="A31" s="440" t="s">
        <v>321</v>
      </c>
      <c r="B31" s="441" t="s">
        <v>225</v>
      </c>
      <c r="C31" s="1031"/>
      <c r="D31" s="1032"/>
    </row>
    <row r="32" spans="1:4" ht="15" customHeight="1" x14ac:dyDescent="0.25">
      <c r="A32" s="1120" t="s">
        <v>322</v>
      </c>
      <c r="B32" s="429" t="s">
        <v>323</v>
      </c>
      <c r="C32" s="1033"/>
      <c r="D32" s="1034"/>
    </row>
    <row r="33" spans="1:4" ht="15" customHeight="1" x14ac:dyDescent="0.25">
      <c r="A33" s="973" t="s">
        <v>125</v>
      </c>
      <c r="B33" s="429" t="s">
        <v>324</v>
      </c>
      <c r="C33" s="1033"/>
      <c r="D33" s="1034"/>
    </row>
    <row r="34" spans="1:4" ht="15" customHeight="1" x14ac:dyDescent="0.25">
      <c r="A34" s="973" t="s">
        <v>125</v>
      </c>
      <c r="B34" s="429" t="s">
        <v>325</v>
      </c>
      <c r="C34" s="1025"/>
      <c r="D34" s="1026"/>
    </row>
    <row r="35" spans="1:4" ht="19.5" customHeight="1" x14ac:dyDescent="0.25">
      <c r="A35" s="442" t="s">
        <v>326</v>
      </c>
      <c r="B35" s="1228" t="s">
        <v>327</v>
      </c>
      <c r="C35" s="1230">
        <f>SUM(C21:C34)</f>
        <v>0</v>
      </c>
      <c r="D35" s="1230">
        <f>SUM(D21:D34)</f>
        <v>0</v>
      </c>
    </row>
    <row r="36" spans="1:4" x14ac:dyDescent="0.25">
      <c r="A36" s="419"/>
      <c r="B36" s="419"/>
      <c r="C36" s="419"/>
      <c r="D36" s="419"/>
    </row>
    <row r="37" spans="1:4" ht="15" customHeight="1" x14ac:dyDescent="0.25">
      <c r="A37" s="1666" t="s">
        <v>328</v>
      </c>
      <c r="B37" s="1666"/>
      <c r="C37" s="1666"/>
      <c r="D37" s="1666"/>
    </row>
    <row r="38" spans="1:4" ht="15" customHeight="1" x14ac:dyDescent="0.25">
      <c r="A38" s="1667" t="s">
        <v>4</v>
      </c>
      <c r="B38" s="1667"/>
      <c r="C38" s="1667"/>
      <c r="D38" s="1667"/>
    </row>
    <row r="39" spans="1:4" ht="15" customHeight="1" x14ac:dyDescent="0.25">
      <c r="A39" s="443"/>
      <c r="B39" s="444"/>
      <c r="C39" s="445" t="s">
        <v>7</v>
      </c>
      <c r="D39" s="446" t="s">
        <v>8</v>
      </c>
    </row>
    <row r="40" spans="1:4" ht="15" customHeight="1" x14ac:dyDescent="0.25">
      <c r="A40" s="1668" t="s">
        <v>15</v>
      </c>
      <c r="B40" s="1669"/>
      <c r="C40" s="434" t="s">
        <v>11</v>
      </c>
      <c r="D40" s="435" t="s">
        <v>13</v>
      </c>
    </row>
    <row r="41" spans="1:4" x14ac:dyDescent="0.25">
      <c r="A41" s="1488" t="s">
        <v>329</v>
      </c>
      <c r="B41" s="447" t="s">
        <v>237</v>
      </c>
      <c r="C41" s="1035"/>
      <c r="D41" s="1035"/>
    </row>
    <row r="42" spans="1:4" x14ac:dyDescent="0.25">
      <c r="A42" s="1489" t="s">
        <v>330</v>
      </c>
      <c r="B42" s="447" t="s">
        <v>331</v>
      </c>
      <c r="C42" s="1035"/>
      <c r="D42" s="1035"/>
    </row>
    <row r="43" spans="1:4" s="3" customFormat="1" x14ac:dyDescent="0.25">
      <c r="A43" s="448" t="s">
        <v>332</v>
      </c>
      <c r="B43" s="449" t="s">
        <v>285</v>
      </c>
      <c r="C43" s="1036"/>
      <c r="D43" s="1036"/>
    </row>
    <row r="44" spans="1:4" x14ac:dyDescent="0.25">
      <c r="A44" s="430" t="s">
        <v>333</v>
      </c>
      <c r="B44" s="450" t="s">
        <v>334</v>
      </c>
      <c r="C44" s="1037"/>
      <c r="D44" s="1037"/>
    </row>
    <row r="45" spans="1:4" ht="15" customHeight="1" x14ac:dyDescent="0.25">
      <c r="A45" s="430" t="s">
        <v>335</v>
      </c>
      <c r="B45" s="450" t="s">
        <v>286</v>
      </c>
      <c r="C45" s="1038"/>
      <c r="D45" s="1037"/>
    </row>
    <row r="46" spans="1:4" ht="15" customHeight="1" x14ac:dyDescent="0.25">
      <c r="A46" s="973" t="s">
        <v>125</v>
      </c>
      <c r="B46" s="450" t="s">
        <v>336</v>
      </c>
      <c r="C46" s="1038"/>
      <c r="D46" s="1037"/>
    </row>
    <row r="47" spans="1:4" ht="15" customHeight="1" x14ac:dyDescent="0.25">
      <c r="A47" s="973" t="s">
        <v>125</v>
      </c>
      <c r="B47" s="450" t="s">
        <v>337</v>
      </c>
      <c r="C47" s="1037"/>
      <c r="D47" s="1037"/>
    </row>
    <row r="48" spans="1:4" ht="19.5" customHeight="1" x14ac:dyDescent="0.25">
      <c r="A48" s="442" t="s">
        <v>338</v>
      </c>
      <c r="B48" s="1228" t="s">
        <v>240</v>
      </c>
      <c r="C48" s="1229">
        <f>SUM(C41:C47)</f>
        <v>0</v>
      </c>
      <c r="D48" s="1229">
        <f>SUM(D41:D47)</f>
        <v>0</v>
      </c>
    </row>
    <row r="49" spans="1:4" x14ac:dyDescent="0.25">
      <c r="A49" s="419"/>
      <c r="B49" s="451"/>
      <c r="C49" s="419"/>
      <c r="D49" s="419"/>
    </row>
    <row r="50" spans="1:4" ht="15" customHeight="1" x14ac:dyDescent="0.25">
      <c r="A50" s="419"/>
      <c r="B50" s="419"/>
      <c r="C50" s="419"/>
      <c r="D50" s="419"/>
    </row>
    <row r="51" spans="1:4" ht="15" customHeight="1" x14ac:dyDescent="0.25">
      <c r="A51" s="419"/>
      <c r="B51" s="419"/>
      <c r="C51" s="419"/>
      <c r="D51" s="419"/>
    </row>
    <row r="52" spans="1:4" ht="15" customHeight="1" x14ac:dyDescent="0.25">
      <c r="A52" s="419"/>
      <c r="B52" s="419"/>
      <c r="C52" s="419"/>
      <c r="D52" s="419"/>
    </row>
    <row r="53" spans="1:4" ht="10.9" customHeight="1" x14ac:dyDescent="0.25">
      <c r="A53" s="419"/>
      <c r="B53" s="451"/>
      <c r="C53" s="419"/>
      <c r="D53" s="419"/>
    </row>
    <row r="54" spans="1:4" s="3" customFormat="1" ht="15" customHeight="1" x14ac:dyDescent="0.25">
      <c r="A54" s="2"/>
      <c r="B54" s="452"/>
      <c r="D54" s="313"/>
    </row>
    <row r="55" spans="1:4" ht="15" customHeight="1" x14ac:dyDescent="0.25">
      <c r="A55" s="419"/>
      <c r="B55" s="419"/>
      <c r="D55" s="319"/>
    </row>
  </sheetData>
  <sheetProtection algorithmName="SHA-512" hashValue="HdW5AaQuudD0jIGo3qFYfn3Lnok73nEbHCPphF7LhnMYwESjh0QQWcda+47yxgL28gNCU+9xROVciaN+Ih3eNQ==" saltValue="N78US+zv3Bm/MCc18itd2Q==" spinCount="100000" sheet="1" objects="1" scenarios="1"/>
  <mergeCells count="12">
    <mergeCell ref="A1:D1"/>
    <mergeCell ref="A4:D4"/>
    <mergeCell ref="A6:D6"/>
    <mergeCell ref="A7:D7"/>
    <mergeCell ref="A9:B9"/>
    <mergeCell ref="A37:D37"/>
    <mergeCell ref="A38:D38"/>
    <mergeCell ref="A40:B40"/>
    <mergeCell ref="A16:D16"/>
    <mergeCell ref="A17:D17"/>
    <mergeCell ref="A18:D18"/>
    <mergeCell ref="A20:B20"/>
  </mergeCells>
  <printOptions horizontalCentered="1"/>
  <pageMargins left="0.7" right="0.7" top="0.75" bottom="0.75" header="0.3" footer="0.3"/>
  <pageSetup paperSize="9" scale="7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showGridLines="0" topLeftCell="B25" zoomScale="80" zoomScaleNormal="80" workbookViewId="0">
      <selection activeCell="S46" sqref="S46"/>
    </sheetView>
  </sheetViews>
  <sheetFormatPr defaultRowHeight="15" x14ac:dyDescent="0.25"/>
  <cols>
    <col min="1" max="1" width="58.85546875" style="119" customWidth="1"/>
    <col min="2" max="2" width="3" style="119" bestFit="1" customWidth="1"/>
    <col min="3" max="16" width="11" style="119" customWidth="1"/>
    <col min="17" max="17" width="12" style="119" customWidth="1"/>
    <col min="18" max="18" width="11.7109375" style="119" customWidth="1"/>
    <col min="19" max="16384" width="9.140625" style="119"/>
  </cols>
  <sheetData>
    <row r="1" spans="1:19" x14ac:dyDescent="0.25">
      <c r="A1" s="1697" t="s">
        <v>391</v>
      </c>
      <c r="B1" s="1698"/>
      <c r="C1" s="1698"/>
      <c r="D1" s="1698"/>
      <c r="E1" s="1698"/>
      <c r="F1" s="1698"/>
      <c r="G1" s="1698"/>
      <c r="H1" s="1698"/>
      <c r="I1" s="1698"/>
      <c r="J1" s="1698"/>
      <c r="K1" s="1698"/>
      <c r="L1" s="1698"/>
      <c r="M1" s="1698"/>
      <c r="N1" s="1698"/>
      <c r="O1" s="1698"/>
      <c r="P1" s="1698"/>
      <c r="Q1" s="1698"/>
      <c r="R1" s="1698"/>
    </row>
    <row r="2" spans="1:19" x14ac:dyDescent="0.25">
      <c r="A2" s="842"/>
      <c r="B2" s="749"/>
      <c r="C2" s="748"/>
      <c r="D2" s="280"/>
      <c r="E2" s="280"/>
      <c r="F2" s="280"/>
      <c r="G2" s="280"/>
      <c r="H2" s="280"/>
      <c r="I2" s="280"/>
      <c r="J2" s="280"/>
      <c r="K2" s="280"/>
      <c r="L2" s="280"/>
      <c r="M2" s="280"/>
      <c r="N2" s="280"/>
      <c r="O2" s="280"/>
      <c r="P2" s="280"/>
      <c r="Q2" s="280"/>
      <c r="R2" s="1245"/>
    </row>
    <row r="3" spans="1:19" x14ac:dyDescent="0.25">
      <c r="A3" s="459" t="s">
        <v>85</v>
      </c>
      <c r="B3" s="121"/>
      <c r="C3" s="120"/>
      <c r="D3" s="3"/>
      <c r="E3" s="3"/>
      <c r="F3" s="3"/>
      <c r="G3" s="3"/>
      <c r="H3" s="3"/>
      <c r="I3" s="3"/>
      <c r="J3" s="3"/>
      <c r="K3" s="3"/>
      <c r="L3" s="3"/>
      <c r="M3" s="3"/>
      <c r="N3" s="3"/>
      <c r="O3" s="3"/>
      <c r="P3" s="3"/>
      <c r="Q3" s="3"/>
      <c r="R3" s="1195" t="s">
        <v>1027</v>
      </c>
    </row>
    <row r="4" spans="1:19" x14ac:dyDescent="0.25">
      <c r="A4" s="121"/>
      <c r="B4" s="121"/>
      <c r="C4" s="120"/>
      <c r="D4" s="3"/>
      <c r="E4" s="3"/>
      <c r="F4" s="3"/>
      <c r="G4" s="3"/>
      <c r="H4" s="3"/>
      <c r="I4" s="3"/>
      <c r="J4" s="3"/>
      <c r="K4" s="3"/>
      <c r="L4" s="3"/>
      <c r="M4" s="3"/>
      <c r="N4" s="3"/>
      <c r="O4" s="3"/>
      <c r="P4" s="3"/>
      <c r="Q4" s="3"/>
    </row>
    <row r="5" spans="1:19" x14ac:dyDescent="0.25">
      <c r="A5" s="1699" t="s">
        <v>380</v>
      </c>
      <c r="B5" s="1699"/>
      <c r="C5" s="1699"/>
      <c r="D5" s="1699"/>
      <c r="E5" s="1699"/>
      <c r="F5" s="1699"/>
      <c r="G5" s="1699"/>
      <c r="H5" s="1699"/>
      <c r="I5" s="1699"/>
      <c r="J5" s="1699"/>
      <c r="K5" s="1699"/>
      <c r="L5" s="1699"/>
      <c r="M5" s="1699"/>
      <c r="N5" s="1699"/>
      <c r="O5" s="1699"/>
      <c r="P5" s="1699"/>
      <c r="Q5" s="1699"/>
      <c r="R5" s="1699"/>
    </row>
    <row r="6" spans="1:19" x14ac:dyDescent="0.25">
      <c r="A6" s="1700" t="s">
        <v>381</v>
      </c>
      <c r="B6" s="1700"/>
      <c r="C6" s="1700"/>
      <c r="D6" s="1700"/>
      <c r="E6" s="1700"/>
      <c r="F6" s="1700"/>
      <c r="G6" s="1700"/>
      <c r="H6" s="1700"/>
      <c r="I6" s="1700"/>
      <c r="J6" s="1700"/>
      <c r="K6" s="1700"/>
      <c r="L6" s="1700"/>
      <c r="M6" s="1700"/>
      <c r="N6" s="1700"/>
      <c r="O6" s="1700"/>
      <c r="P6" s="1700"/>
      <c r="Q6" s="1700"/>
      <c r="R6" s="1700"/>
    </row>
    <row r="7" spans="1:19" x14ac:dyDescent="0.25">
      <c r="C7" s="227"/>
    </row>
    <row r="8" spans="1:19" x14ac:dyDescent="0.25">
      <c r="C8" s="1705" t="s">
        <v>682</v>
      </c>
      <c r="D8" s="1706"/>
      <c r="E8" s="1706"/>
      <c r="F8" s="1706"/>
      <c r="G8" s="1706"/>
      <c r="H8" s="1707"/>
      <c r="I8" s="726"/>
      <c r="J8" s="1708" t="s">
        <v>946</v>
      </c>
      <c r="K8" s="1706"/>
      <c r="L8" s="1706"/>
      <c r="M8" s="1706"/>
      <c r="N8" s="1706"/>
      <c r="O8" s="1707"/>
      <c r="P8" s="727"/>
      <c r="Q8" s="1701" t="s">
        <v>87</v>
      </c>
      <c r="R8" s="1703" t="s">
        <v>382</v>
      </c>
    </row>
    <row r="9" spans="1:19" ht="24" customHeight="1" x14ac:dyDescent="0.25">
      <c r="A9" s="1690" t="s">
        <v>829</v>
      </c>
      <c r="B9" s="1691"/>
      <c r="C9" s="843"/>
      <c r="D9" s="843"/>
      <c r="E9" s="843"/>
      <c r="F9" s="843"/>
      <c r="G9" s="843"/>
      <c r="H9" s="843"/>
      <c r="I9" s="725" t="s">
        <v>10</v>
      </c>
      <c r="J9" s="845"/>
      <c r="K9" s="846"/>
      <c r="L9" s="846"/>
      <c r="M9" s="846"/>
      <c r="N9" s="846"/>
      <c r="O9" s="846"/>
      <c r="P9" s="669" t="s">
        <v>10</v>
      </c>
      <c r="Q9" s="1702"/>
      <c r="R9" s="1704"/>
    </row>
    <row r="10" spans="1:19" x14ac:dyDescent="0.25">
      <c r="A10" s="1690" t="s">
        <v>828</v>
      </c>
      <c r="B10" s="1691"/>
      <c r="C10" s="844"/>
      <c r="D10" s="844"/>
      <c r="E10" s="844"/>
      <c r="F10" s="844"/>
      <c r="G10" s="844"/>
      <c r="H10" s="844"/>
      <c r="I10" s="668" t="s">
        <v>11</v>
      </c>
      <c r="J10" s="847"/>
      <c r="K10" s="848"/>
      <c r="L10" s="848"/>
      <c r="M10" s="848"/>
      <c r="N10" s="848"/>
      <c r="O10" s="848"/>
      <c r="P10" s="670" t="s">
        <v>12</v>
      </c>
      <c r="Q10" s="458" t="s">
        <v>13</v>
      </c>
      <c r="R10" s="458" t="s">
        <v>14</v>
      </c>
    </row>
    <row r="11" spans="1:19" ht="29.25" x14ac:dyDescent="0.25">
      <c r="A11" s="915" t="s">
        <v>383</v>
      </c>
      <c r="B11" s="916"/>
      <c r="C11" s="1546"/>
      <c r="D11" s="1546"/>
      <c r="E11" s="1546"/>
      <c r="F11" s="1546"/>
      <c r="G11" s="1546"/>
      <c r="H11" s="1546"/>
      <c r="I11" s="1692"/>
      <c r="J11" s="1694"/>
      <c r="K11" s="1546"/>
      <c r="L11" s="1546"/>
      <c r="M11" s="1546"/>
      <c r="N11" s="1546"/>
      <c r="O11" s="1546"/>
      <c r="P11" s="1696"/>
      <c r="Q11" s="1696"/>
      <c r="R11" s="1685">
        <f>I11+P11+Q11</f>
        <v>0</v>
      </c>
    </row>
    <row r="12" spans="1:19" ht="15.75" customHeight="1" x14ac:dyDescent="0.25">
      <c r="A12" s="917" t="s">
        <v>1058</v>
      </c>
      <c r="B12" s="918" t="s">
        <v>18</v>
      </c>
      <c r="C12" s="1580"/>
      <c r="D12" s="1580"/>
      <c r="E12" s="1580"/>
      <c r="F12" s="1580"/>
      <c r="G12" s="1580"/>
      <c r="H12" s="1580"/>
      <c r="I12" s="1693"/>
      <c r="J12" s="1695"/>
      <c r="K12" s="1580"/>
      <c r="L12" s="1580"/>
      <c r="M12" s="1580"/>
      <c r="N12" s="1580"/>
      <c r="O12" s="1580"/>
      <c r="P12" s="1574"/>
      <c r="Q12" s="1574"/>
      <c r="R12" s="1686"/>
    </row>
    <row r="13" spans="1:19" ht="15.75" customHeight="1" x14ac:dyDescent="0.25">
      <c r="A13" s="919" t="s">
        <v>117</v>
      </c>
      <c r="B13" s="920" t="s">
        <v>20</v>
      </c>
      <c r="C13" s="849"/>
      <c r="D13" s="849"/>
      <c r="E13" s="849"/>
      <c r="F13" s="849"/>
      <c r="G13" s="849"/>
      <c r="H13" s="849"/>
      <c r="I13" s="981"/>
      <c r="J13" s="982"/>
      <c r="K13" s="983"/>
      <c r="L13" s="983"/>
      <c r="M13" s="983"/>
      <c r="N13" s="983"/>
      <c r="O13" s="983"/>
      <c r="P13" s="983"/>
      <c r="Q13" s="849"/>
      <c r="R13" s="1232">
        <f>I13+P13+Q13</f>
        <v>0</v>
      </c>
    </row>
    <row r="14" spans="1:19" ht="15.75" customHeight="1" x14ac:dyDescent="0.25">
      <c r="A14" s="921" t="s">
        <v>1042</v>
      </c>
      <c r="B14" s="920" t="s">
        <v>99</v>
      </c>
      <c r="C14" s="1232">
        <f t="shared" ref="C14:R14" si="0">C11-C13</f>
        <v>0</v>
      </c>
      <c r="D14" s="1232">
        <f t="shared" si="0"/>
        <v>0</v>
      </c>
      <c r="E14" s="1232">
        <f t="shared" si="0"/>
        <v>0</v>
      </c>
      <c r="F14" s="1232">
        <f t="shared" si="0"/>
        <v>0</v>
      </c>
      <c r="G14" s="1232">
        <f t="shared" si="0"/>
        <v>0</v>
      </c>
      <c r="H14" s="1232">
        <f t="shared" si="0"/>
        <v>0</v>
      </c>
      <c r="I14" s="1233">
        <f t="shared" si="0"/>
        <v>0</v>
      </c>
      <c r="J14" s="1234">
        <f t="shared" si="0"/>
        <v>0</v>
      </c>
      <c r="K14" s="1232">
        <f t="shared" si="0"/>
        <v>0</v>
      </c>
      <c r="L14" s="1232">
        <f t="shared" si="0"/>
        <v>0</v>
      </c>
      <c r="M14" s="1232">
        <f t="shared" si="0"/>
        <v>0</v>
      </c>
      <c r="N14" s="1232">
        <f t="shared" si="0"/>
        <v>0</v>
      </c>
      <c r="O14" s="1232">
        <f t="shared" si="0"/>
        <v>0</v>
      </c>
      <c r="P14" s="1232">
        <f t="shared" si="0"/>
        <v>0</v>
      </c>
      <c r="Q14" s="1232">
        <f t="shared" si="0"/>
        <v>0</v>
      </c>
      <c r="R14" s="1232">
        <f t="shared" si="0"/>
        <v>0</v>
      </c>
    </row>
    <row r="15" spans="1:19" ht="15.75" customHeight="1" x14ac:dyDescent="0.25">
      <c r="A15" s="921" t="s">
        <v>384</v>
      </c>
      <c r="B15" s="920" t="s">
        <v>25</v>
      </c>
      <c r="C15" s="984"/>
      <c r="D15" s="984"/>
      <c r="E15" s="984"/>
      <c r="F15" s="984"/>
      <c r="G15" s="984"/>
      <c r="H15" s="984"/>
      <c r="I15" s="984"/>
      <c r="J15" s="985"/>
      <c r="K15" s="984"/>
      <c r="L15" s="984"/>
      <c r="M15" s="984"/>
      <c r="N15" s="984"/>
      <c r="O15" s="984"/>
      <c r="P15" s="984"/>
      <c r="Q15" s="984"/>
      <c r="R15" s="1235">
        <f>0.2*R13</f>
        <v>0</v>
      </c>
      <c r="S15" s="1236"/>
    </row>
    <row r="16" spans="1:19" ht="15.75" customHeight="1" x14ac:dyDescent="0.25">
      <c r="A16" s="921" t="s">
        <v>385</v>
      </c>
      <c r="B16" s="920" t="s">
        <v>28</v>
      </c>
      <c r="C16" s="986"/>
      <c r="D16" s="986"/>
      <c r="E16" s="986"/>
      <c r="F16" s="986"/>
      <c r="G16" s="986"/>
      <c r="H16" s="986"/>
      <c r="I16" s="987"/>
      <c r="J16" s="988"/>
      <c r="K16" s="987"/>
      <c r="L16" s="987"/>
      <c r="M16" s="987"/>
      <c r="N16" s="987"/>
      <c r="O16" s="987"/>
      <c r="P16" s="987"/>
      <c r="Q16" s="986"/>
      <c r="R16" s="1235">
        <f>R14-R15</f>
        <v>0</v>
      </c>
      <c r="S16" s="1237" t="str">
        <f>IF(ISERROR((R11)/R13-1),"",(R11)/R13-1)</f>
        <v/>
      </c>
    </row>
    <row r="17" spans="1:19" ht="24.75" customHeight="1" x14ac:dyDescent="0.25">
      <c r="A17" s="922" t="s">
        <v>386</v>
      </c>
      <c r="B17" s="899"/>
      <c r="C17" s="1683">
        <f t="shared" ref="C17:Q17" si="1">C11</f>
        <v>0</v>
      </c>
      <c r="D17" s="1683">
        <f t="shared" si="1"/>
        <v>0</v>
      </c>
      <c r="E17" s="1683">
        <f t="shared" si="1"/>
        <v>0</v>
      </c>
      <c r="F17" s="1683">
        <f t="shared" si="1"/>
        <v>0</v>
      </c>
      <c r="G17" s="1683">
        <f t="shared" si="1"/>
        <v>0</v>
      </c>
      <c r="H17" s="1683">
        <f t="shared" si="1"/>
        <v>0</v>
      </c>
      <c r="I17" s="1709">
        <f t="shared" si="1"/>
        <v>0</v>
      </c>
      <c r="J17" s="1688">
        <f t="shared" si="1"/>
        <v>0</v>
      </c>
      <c r="K17" s="1683">
        <f t="shared" si="1"/>
        <v>0</v>
      </c>
      <c r="L17" s="1683">
        <f t="shared" si="1"/>
        <v>0</v>
      </c>
      <c r="M17" s="1683">
        <f t="shared" si="1"/>
        <v>0</v>
      </c>
      <c r="N17" s="1683">
        <f t="shared" si="1"/>
        <v>0</v>
      </c>
      <c r="O17" s="1683">
        <f t="shared" si="1"/>
        <v>0</v>
      </c>
      <c r="P17" s="1683">
        <f t="shared" si="1"/>
        <v>0</v>
      </c>
      <c r="Q17" s="1683">
        <f t="shared" si="1"/>
        <v>0</v>
      </c>
      <c r="R17" s="1685">
        <f>R11</f>
        <v>0</v>
      </c>
    </row>
    <row r="18" spans="1:19" ht="15.75" customHeight="1" x14ac:dyDescent="0.25">
      <c r="A18" s="917" t="s">
        <v>1058</v>
      </c>
      <c r="B18" s="918" t="s">
        <v>18</v>
      </c>
      <c r="C18" s="1687"/>
      <c r="D18" s="1687"/>
      <c r="E18" s="1687"/>
      <c r="F18" s="1687"/>
      <c r="G18" s="1687"/>
      <c r="H18" s="1687"/>
      <c r="I18" s="1710"/>
      <c r="J18" s="1689"/>
      <c r="K18" s="1687"/>
      <c r="L18" s="1687"/>
      <c r="M18" s="1687"/>
      <c r="N18" s="1687"/>
      <c r="O18" s="1687"/>
      <c r="P18" s="1687"/>
      <c r="Q18" s="1687"/>
      <c r="R18" s="1686"/>
    </row>
    <row r="19" spans="1:19" ht="15.75" customHeight="1" x14ac:dyDescent="0.25">
      <c r="A19" s="919" t="s">
        <v>1084</v>
      </c>
      <c r="B19" s="923">
        <v>12</v>
      </c>
      <c r="C19" s="850"/>
      <c r="D19" s="850"/>
      <c r="E19" s="850"/>
      <c r="F19" s="850"/>
      <c r="G19" s="850"/>
      <c r="H19" s="850"/>
      <c r="I19" s="989"/>
      <c r="J19" s="990"/>
      <c r="K19" s="991"/>
      <c r="L19" s="991"/>
      <c r="M19" s="991"/>
      <c r="N19" s="991"/>
      <c r="O19" s="991"/>
      <c r="P19" s="991"/>
      <c r="Q19" s="850"/>
      <c r="R19" s="1232">
        <f>I19+P19+Q19</f>
        <v>0</v>
      </c>
    </row>
    <row r="20" spans="1:19" ht="15.75" customHeight="1" x14ac:dyDescent="0.25">
      <c r="A20" s="919" t="s">
        <v>1044</v>
      </c>
      <c r="B20" s="923">
        <v>13</v>
      </c>
      <c r="C20" s="1198">
        <f t="shared" ref="C20:R20" si="2">C17-C19</f>
        <v>0</v>
      </c>
      <c r="D20" s="1198">
        <f t="shared" si="2"/>
        <v>0</v>
      </c>
      <c r="E20" s="1198">
        <f t="shared" si="2"/>
        <v>0</v>
      </c>
      <c r="F20" s="1198">
        <f t="shared" si="2"/>
        <v>0</v>
      </c>
      <c r="G20" s="1198">
        <f t="shared" si="2"/>
        <v>0</v>
      </c>
      <c r="H20" s="1198">
        <f t="shared" si="2"/>
        <v>0</v>
      </c>
      <c r="I20" s="1243">
        <f t="shared" si="2"/>
        <v>0</v>
      </c>
      <c r="J20" s="1239">
        <f t="shared" si="2"/>
        <v>0</v>
      </c>
      <c r="K20" s="1222">
        <f t="shared" si="2"/>
        <v>0</v>
      </c>
      <c r="L20" s="1222">
        <f t="shared" si="2"/>
        <v>0</v>
      </c>
      <c r="M20" s="1222">
        <f t="shared" si="2"/>
        <v>0</v>
      </c>
      <c r="N20" s="1222">
        <f t="shared" si="2"/>
        <v>0</v>
      </c>
      <c r="O20" s="1222">
        <f t="shared" si="2"/>
        <v>0</v>
      </c>
      <c r="P20" s="1222">
        <f t="shared" si="2"/>
        <v>0</v>
      </c>
      <c r="Q20" s="1222">
        <f t="shared" si="2"/>
        <v>0</v>
      </c>
      <c r="R20" s="1232">
        <f t="shared" si="2"/>
        <v>0</v>
      </c>
    </row>
    <row r="21" spans="1:19" ht="15.75" customHeight="1" x14ac:dyDescent="0.25">
      <c r="A21" s="919" t="s">
        <v>117</v>
      </c>
      <c r="B21" s="923" t="s">
        <v>20</v>
      </c>
      <c r="C21" s="1198">
        <f t="shared" ref="C21:Q21" si="3">C13</f>
        <v>0</v>
      </c>
      <c r="D21" s="1198">
        <f t="shared" si="3"/>
        <v>0</v>
      </c>
      <c r="E21" s="1198">
        <f t="shared" si="3"/>
        <v>0</v>
      </c>
      <c r="F21" s="1198">
        <f t="shared" si="3"/>
        <v>0</v>
      </c>
      <c r="G21" s="1198">
        <f t="shared" si="3"/>
        <v>0</v>
      </c>
      <c r="H21" s="1198">
        <f t="shared" si="3"/>
        <v>0</v>
      </c>
      <c r="I21" s="1243">
        <f t="shared" si="3"/>
        <v>0</v>
      </c>
      <c r="J21" s="1239">
        <f t="shared" si="3"/>
        <v>0</v>
      </c>
      <c r="K21" s="1222">
        <f t="shared" si="3"/>
        <v>0</v>
      </c>
      <c r="L21" s="1222">
        <f t="shared" si="3"/>
        <v>0</v>
      </c>
      <c r="M21" s="1222">
        <f t="shared" si="3"/>
        <v>0</v>
      </c>
      <c r="N21" s="1222">
        <f t="shared" si="3"/>
        <v>0</v>
      </c>
      <c r="O21" s="1222">
        <f t="shared" si="3"/>
        <v>0</v>
      </c>
      <c r="P21" s="1222">
        <f t="shared" si="3"/>
        <v>0</v>
      </c>
      <c r="Q21" s="1222">
        <f t="shared" si="3"/>
        <v>0</v>
      </c>
      <c r="R21" s="1222">
        <f>R13</f>
        <v>0</v>
      </c>
    </row>
    <row r="22" spans="1:19" ht="15.75" customHeight="1" x14ac:dyDescent="0.25">
      <c r="A22" s="919" t="s">
        <v>387</v>
      </c>
      <c r="B22" s="923">
        <v>15</v>
      </c>
      <c r="C22" s="984"/>
      <c r="D22" s="984"/>
      <c r="E22" s="984"/>
      <c r="F22" s="984"/>
      <c r="G22" s="984"/>
      <c r="H22" s="984"/>
      <c r="I22" s="984"/>
      <c r="J22" s="985"/>
      <c r="K22" s="984"/>
      <c r="L22" s="984"/>
      <c r="M22" s="984"/>
      <c r="N22" s="984"/>
      <c r="O22" s="984"/>
      <c r="P22" s="984"/>
      <c r="Q22" s="984"/>
      <c r="R22" s="850"/>
    </row>
    <row r="23" spans="1:19" ht="15.75" customHeight="1" x14ac:dyDescent="0.25">
      <c r="A23" s="924" t="s">
        <v>1043</v>
      </c>
      <c r="B23" s="925">
        <v>16</v>
      </c>
      <c r="C23" s="1235">
        <f>C20-C21</f>
        <v>0</v>
      </c>
      <c r="D23" s="1235">
        <f t="shared" ref="D23:H23" si="4">D20-D21</f>
        <v>0</v>
      </c>
      <c r="E23" s="1235">
        <f t="shared" si="4"/>
        <v>0</v>
      </c>
      <c r="F23" s="1235">
        <f t="shared" si="4"/>
        <v>0</v>
      </c>
      <c r="G23" s="1235">
        <f t="shared" si="4"/>
        <v>0</v>
      </c>
      <c r="H23" s="1235">
        <f t="shared" si="4"/>
        <v>0</v>
      </c>
      <c r="I23" s="1244">
        <f>I20-I21</f>
        <v>0</v>
      </c>
      <c r="J23" s="1240">
        <f>J20-J21</f>
        <v>0</v>
      </c>
      <c r="K23" s="1241">
        <f>K20-K21</f>
        <v>0</v>
      </c>
      <c r="L23" s="1241">
        <f t="shared" ref="L23:O23" si="5">L20-L21</f>
        <v>0</v>
      </c>
      <c r="M23" s="1241">
        <f t="shared" si="5"/>
        <v>0</v>
      </c>
      <c r="N23" s="1241">
        <f t="shared" si="5"/>
        <v>0</v>
      </c>
      <c r="O23" s="1241">
        <f t="shared" si="5"/>
        <v>0</v>
      </c>
      <c r="P23" s="1241">
        <f>P20-P21</f>
        <v>0</v>
      </c>
      <c r="Q23" s="992"/>
      <c r="R23" s="1198">
        <f>R20-R21</f>
        <v>0</v>
      </c>
    </row>
    <row r="24" spans="1:19" ht="15.75" customHeight="1" x14ac:dyDescent="0.25">
      <c r="A24" s="924" t="s">
        <v>388</v>
      </c>
      <c r="B24" s="925">
        <v>17</v>
      </c>
      <c r="C24" s="984"/>
      <c r="D24" s="984"/>
      <c r="E24" s="984"/>
      <c r="F24" s="984"/>
      <c r="G24" s="984"/>
      <c r="H24" s="984"/>
      <c r="I24" s="984"/>
      <c r="J24" s="985"/>
      <c r="K24" s="984"/>
      <c r="L24" s="984"/>
      <c r="M24" s="984"/>
      <c r="N24" s="984"/>
      <c r="O24" s="984"/>
      <c r="P24" s="984"/>
      <c r="Q24" s="984"/>
      <c r="R24" s="1198">
        <f>0.2*R22</f>
        <v>0</v>
      </c>
    </row>
    <row r="25" spans="1:19" ht="15.75" customHeight="1" x14ac:dyDescent="0.25">
      <c r="A25" s="924" t="s">
        <v>389</v>
      </c>
      <c r="B25" s="925">
        <v>18</v>
      </c>
      <c r="C25" s="986"/>
      <c r="D25" s="986"/>
      <c r="E25" s="986"/>
      <c r="F25" s="986"/>
      <c r="G25" s="986"/>
      <c r="H25" s="986"/>
      <c r="I25" s="987"/>
      <c r="J25" s="988"/>
      <c r="K25" s="987"/>
      <c r="L25" s="987"/>
      <c r="M25" s="987"/>
      <c r="N25" s="987"/>
      <c r="O25" s="987"/>
      <c r="P25" s="987"/>
      <c r="Q25" s="986"/>
      <c r="R25" s="1235">
        <f>R23-R24</f>
        <v>0</v>
      </c>
    </row>
    <row r="26" spans="1:19" ht="44.25" customHeight="1" x14ac:dyDescent="0.25">
      <c r="A26" s="926" t="s">
        <v>390</v>
      </c>
      <c r="B26" s="899"/>
      <c r="C26" s="1683">
        <f t="shared" ref="C26:Q26" si="6">C11</f>
        <v>0</v>
      </c>
      <c r="D26" s="1683">
        <f t="shared" si="6"/>
        <v>0</v>
      </c>
      <c r="E26" s="1683">
        <f t="shared" si="6"/>
        <v>0</v>
      </c>
      <c r="F26" s="1683">
        <f t="shared" si="6"/>
        <v>0</v>
      </c>
      <c r="G26" s="1683">
        <f t="shared" si="6"/>
        <v>0</v>
      </c>
      <c r="H26" s="1683">
        <f t="shared" si="6"/>
        <v>0</v>
      </c>
      <c r="I26" s="1683">
        <f t="shared" si="6"/>
        <v>0</v>
      </c>
      <c r="J26" s="1688">
        <f t="shared" si="6"/>
        <v>0</v>
      </c>
      <c r="K26" s="1683">
        <f t="shared" si="6"/>
        <v>0</v>
      </c>
      <c r="L26" s="1683">
        <f t="shared" si="6"/>
        <v>0</v>
      </c>
      <c r="M26" s="1683">
        <f t="shared" si="6"/>
        <v>0</v>
      </c>
      <c r="N26" s="1683">
        <f t="shared" si="6"/>
        <v>0</v>
      </c>
      <c r="O26" s="1683">
        <f t="shared" si="6"/>
        <v>0</v>
      </c>
      <c r="P26" s="1683">
        <f t="shared" si="6"/>
        <v>0</v>
      </c>
      <c r="Q26" s="1683">
        <f t="shared" si="6"/>
        <v>0</v>
      </c>
      <c r="R26" s="1683">
        <f>R11</f>
        <v>0</v>
      </c>
    </row>
    <row r="27" spans="1:19" ht="15.75" customHeight="1" x14ac:dyDescent="0.25">
      <c r="A27" s="917" t="s">
        <v>1058</v>
      </c>
      <c r="B27" s="918" t="s">
        <v>18</v>
      </c>
      <c r="C27" s="1687"/>
      <c r="D27" s="1687"/>
      <c r="E27" s="1687"/>
      <c r="F27" s="1687"/>
      <c r="G27" s="1687"/>
      <c r="H27" s="1687"/>
      <c r="I27" s="1687"/>
      <c r="J27" s="1689"/>
      <c r="K27" s="1684"/>
      <c r="L27" s="1684"/>
      <c r="M27" s="1684"/>
      <c r="N27" s="1684"/>
      <c r="O27" s="1684"/>
      <c r="P27" s="1684"/>
      <c r="Q27" s="1684"/>
      <c r="R27" s="1684"/>
    </row>
    <row r="28" spans="1:19" ht="15.75" customHeight="1" x14ac:dyDescent="0.25">
      <c r="A28" s="919" t="s">
        <v>1084</v>
      </c>
      <c r="B28" s="923">
        <v>12</v>
      </c>
      <c r="C28" s="1198">
        <f t="shared" ref="C28:R28" si="7">C19</f>
        <v>0</v>
      </c>
      <c r="D28" s="1198">
        <f t="shared" si="7"/>
        <v>0</v>
      </c>
      <c r="E28" s="1198">
        <f t="shared" si="7"/>
        <v>0</v>
      </c>
      <c r="F28" s="1198">
        <f t="shared" si="7"/>
        <v>0</v>
      </c>
      <c r="G28" s="1198">
        <f t="shared" si="7"/>
        <v>0</v>
      </c>
      <c r="H28" s="1198">
        <f t="shared" si="7"/>
        <v>0</v>
      </c>
      <c r="I28" s="1198">
        <f t="shared" si="7"/>
        <v>0</v>
      </c>
      <c r="J28" s="1239">
        <f t="shared" si="7"/>
        <v>0</v>
      </c>
      <c r="K28" s="1222">
        <f t="shared" si="7"/>
        <v>0</v>
      </c>
      <c r="L28" s="1222">
        <f t="shared" si="7"/>
        <v>0</v>
      </c>
      <c r="M28" s="1222">
        <f t="shared" si="7"/>
        <v>0</v>
      </c>
      <c r="N28" s="1222">
        <f t="shared" si="7"/>
        <v>0</v>
      </c>
      <c r="O28" s="1222">
        <f t="shared" si="7"/>
        <v>0</v>
      </c>
      <c r="P28" s="1222">
        <f t="shared" si="7"/>
        <v>0</v>
      </c>
      <c r="Q28" s="1222">
        <f t="shared" si="7"/>
        <v>0</v>
      </c>
      <c r="R28" s="1222">
        <f t="shared" si="7"/>
        <v>0</v>
      </c>
    </row>
    <row r="29" spans="1:19" ht="15.75" customHeight="1" x14ac:dyDescent="0.25">
      <c r="A29" s="919" t="s">
        <v>1045</v>
      </c>
      <c r="B29" s="923">
        <v>13</v>
      </c>
      <c r="C29" s="1232">
        <f t="shared" ref="C29:R29" si="8">C26-C28</f>
        <v>0</v>
      </c>
      <c r="D29" s="1232">
        <f t="shared" si="8"/>
        <v>0</v>
      </c>
      <c r="E29" s="1232">
        <f t="shared" si="8"/>
        <v>0</v>
      </c>
      <c r="F29" s="1232">
        <f t="shared" si="8"/>
        <v>0</v>
      </c>
      <c r="G29" s="1232">
        <f t="shared" si="8"/>
        <v>0</v>
      </c>
      <c r="H29" s="1232">
        <f t="shared" si="8"/>
        <v>0</v>
      </c>
      <c r="I29" s="1232">
        <f t="shared" si="8"/>
        <v>0</v>
      </c>
      <c r="J29" s="1234">
        <f t="shared" si="8"/>
        <v>0</v>
      </c>
      <c r="K29" s="1238">
        <f t="shared" si="8"/>
        <v>0</v>
      </c>
      <c r="L29" s="1238">
        <f t="shared" si="8"/>
        <v>0</v>
      </c>
      <c r="M29" s="1238">
        <f t="shared" si="8"/>
        <v>0</v>
      </c>
      <c r="N29" s="1238">
        <f t="shared" si="8"/>
        <v>0</v>
      </c>
      <c r="O29" s="1238">
        <f t="shared" si="8"/>
        <v>0</v>
      </c>
      <c r="P29" s="1238">
        <f t="shared" si="8"/>
        <v>0</v>
      </c>
      <c r="Q29" s="1238">
        <f t="shared" si="8"/>
        <v>0</v>
      </c>
      <c r="R29" s="1238">
        <f t="shared" si="8"/>
        <v>0</v>
      </c>
    </row>
    <row r="30" spans="1:19" ht="15.75" customHeight="1" x14ac:dyDescent="0.25">
      <c r="A30" s="919" t="s">
        <v>117</v>
      </c>
      <c r="B30" s="923" t="s">
        <v>20</v>
      </c>
      <c r="C30" s="1198">
        <f t="shared" ref="C30:R30" si="9">C13</f>
        <v>0</v>
      </c>
      <c r="D30" s="1198">
        <f t="shared" si="9"/>
        <v>0</v>
      </c>
      <c r="E30" s="1198">
        <f t="shared" si="9"/>
        <v>0</v>
      </c>
      <c r="F30" s="1198">
        <f t="shared" si="9"/>
        <v>0</v>
      </c>
      <c r="G30" s="1198">
        <f t="shared" si="9"/>
        <v>0</v>
      </c>
      <c r="H30" s="1198">
        <f t="shared" si="9"/>
        <v>0</v>
      </c>
      <c r="I30" s="1198">
        <f t="shared" si="9"/>
        <v>0</v>
      </c>
      <c r="J30" s="1239">
        <f t="shared" si="9"/>
        <v>0</v>
      </c>
      <c r="K30" s="1222">
        <f t="shared" si="9"/>
        <v>0</v>
      </c>
      <c r="L30" s="1222">
        <f t="shared" si="9"/>
        <v>0</v>
      </c>
      <c r="M30" s="1222">
        <f t="shared" si="9"/>
        <v>0</v>
      </c>
      <c r="N30" s="1222">
        <f t="shared" si="9"/>
        <v>0</v>
      </c>
      <c r="O30" s="1222">
        <f t="shared" si="9"/>
        <v>0</v>
      </c>
      <c r="P30" s="1222">
        <f t="shared" si="9"/>
        <v>0</v>
      </c>
      <c r="Q30" s="1222">
        <f t="shared" si="9"/>
        <v>0</v>
      </c>
      <c r="R30" s="1222">
        <f t="shared" si="9"/>
        <v>0</v>
      </c>
    </row>
    <row r="31" spans="1:19" ht="15.75" customHeight="1" x14ac:dyDescent="0.25">
      <c r="A31" s="927" t="s">
        <v>1043</v>
      </c>
      <c r="B31" s="928">
        <v>25</v>
      </c>
      <c r="C31" s="1235">
        <f>C29-C30</f>
        <v>0</v>
      </c>
      <c r="D31" s="1235">
        <f t="shared" ref="D31:I31" si="10">D29-D30</f>
        <v>0</v>
      </c>
      <c r="E31" s="1235">
        <f t="shared" si="10"/>
        <v>0</v>
      </c>
      <c r="F31" s="1235">
        <f t="shared" si="10"/>
        <v>0</v>
      </c>
      <c r="G31" s="1235">
        <f t="shared" si="10"/>
        <v>0</v>
      </c>
      <c r="H31" s="1235">
        <f t="shared" si="10"/>
        <v>0</v>
      </c>
      <c r="I31" s="1235">
        <f t="shared" si="10"/>
        <v>0</v>
      </c>
      <c r="J31" s="1240">
        <f>J29-J30</f>
        <v>0</v>
      </c>
      <c r="K31" s="1241">
        <f>K29-K30</f>
        <v>0</v>
      </c>
      <c r="L31" s="1241">
        <f t="shared" ref="L31:P31" si="11">L29-L30</f>
        <v>0</v>
      </c>
      <c r="M31" s="1241">
        <f t="shared" si="11"/>
        <v>0</v>
      </c>
      <c r="N31" s="1241">
        <f t="shared" si="11"/>
        <v>0</v>
      </c>
      <c r="O31" s="1241">
        <f t="shared" si="11"/>
        <v>0</v>
      </c>
      <c r="P31" s="1241">
        <f t="shared" si="11"/>
        <v>0</v>
      </c>
      <c r="Q31" s="1242"/>
      <c r="R31" s="1235">
        <f>R29-R30</f>
        <v>0</v>
      </c>
      <c r="S31" s="1237" t="str">
        <f>IF(ISERROR((R29)/R30-1),"",(R29)/R30-1)</f>
        <v/>
      </c>
    </row>
    <row r="32" spans="1:19" x14ac:dyDescent="0.25">
      <c r="R32" s="122"/>
    </row>
    <row r="33" spans="1:19" x14ac:dyDescent="0.25">
      <c r="A33" s="729" t="s">
        <v>949</v>
      </c>
      <c r="C33" s="728" t="s">
        <v>951</v>
      </c>
    </row>
    <row r="34" spans="1:19" ht="22.5" x14ac:dyDescent="0.3">
      <c r="A34" s="730" t="s">
        <v>950</v>
      </c>
      <c r="B34" s="731">
        <v>99</v>
      </c>
      <c r="C34" s="851"/>
      <c r="K34" s="1434" t="s">
        <v>1085</v>
      </c>
      <c r="M34" s="1433"/>
      <c r="N34" s="1433"/>
      <c r="O34" s="1433"/>
      <c r="P34" s="1433"/>
    </row>
    <row r="35" spans="1:19" ht="15" customHeight="1" x14ac:dyDescent="0.25">
      <c r="K35" s="1679" t="s">
        <v>1054</v>
      </c>
      <c r="L35" s="1680"/>
      <c r="M35" s="1680"/>
      <c r="N35" s="1680"/>
      <c r="O35" s="1680"/>
      <c r="P35" s="1680"/>
      <c r="Q35" s="1475">
        <v>101</v>
      </c>
      <c r="R35" s="1471"/>
    </row>
    <row r="36" spans="1:19" ht="15" customHeight="1" x14ac:dyDescent="0.25">
      <c r="K36" s="1679" t="s">
        <v>1055</v>
      </c>
      <c r="L36" s="1680"/>
      <c r="M36" s="1680"/>
      <c r="N36" s="1680"/>
      <c r="O36" s="1680"/>
      <c r="P36" s="1680"/>
      <c r="Q36" s="1475">
        <v>102</v>
      </c>
      <c r="R36" s="1471"/>
    </row>
    <row r="37" spans="1:19" ht="15" customHeight="1" x14ac:dyDescent="0.25">
      <c r="K37" s="1681" t="s">
        <v>1056</v>
      </c>
      <c r="L37" s="1682"/>
      <c r="M37" s="1682"/>
      <c r="N37" s="1682"/>
      <c r="O37" s="1682"/>
      <c r="P37" s="1682"/>
      <c r="Q37" s="1476">
        <v>103</v>
      </c>
      <c r="R37" s="1471"/>
    </row>
    <row r="38" spans="1:19" x14ac:dyDescent="0.25">
      <c r="K38" s="1675" t="s">
        <v>125</v>
      </c>
      <c r="L38" s="1676"/>
      <c r="M38" s="1676"/>
      <c r="N38" s="1676"/>
      <c r="O38" s="1676"/>
      <c r="P38" s="1676"/>
      <c r="Q38" s="1475">
        <v>104</v>
      </c>
      <c r="R38" s="1471"/>
    </row>
    <row r="39" spans="1:19" x14ac:dyDescent="0.25">
      <c r="K39" s="1675" t="s">
        <v>125</v>
      </c>
      <c r="L39" s="1676"/>
      <c r="M39" s="1676"/>
      <c r="N39" s="1676"/>
      <c r="O39" s="1676"/>
      <c r="P39" s="1676"/>
      <c r="Q39" s="1475">
        <v>105</v>
      </c>
      <c r="R39" s="1471"/>
    </row>
    <row r="40" spans="1:19" x14ac:dyDescent="0.25">
      <c r="K40" s="1675" t="s">
        <v>125</v>
      </c>
      <c r="L40" s="1676"/>
      <c r="M40" s="1676"/>
      <c r="N40" s="1676"/>
      <c r="O40" s="1676"/>
      <c r="P40" s="1676"/>
      <c r="Q40" s="1475">
        <v>106</v>
      </c>
      <c r="R40" s="1471"/>
    </row>
    <row r="41" spans="1:19" x14ac:dyDescent="0.25">
      <c r="K41" s="1675" t="s">
        <v>125</v>
      </c>
      <c r="L41" s="1676"/>
      <c r="M41" s="1676"/>
      <c r="N41" s="1676"/>
      <c r="O41" s="1676"/>
      <c r="P41" s="1676"/>
      <c r="Q41" s="1475">
        <v>107</v>
      </c>
      <c r="R41" s="1471"/>
    </row>
    <row r="42" spans="1:19" x14ac:dyDescent="0.25">
      <c r="K42" s="1677" t="s">
        <v>125</v>
      </c>
      <c r="L42" s="1678"/>
      <c r="M42" s="1678"/>
      <c r="N42" s="1678"/>
      <c r="O42" s="1678"/>
      <c r="P42" s="1678"/>
      <c r="Q42" s="1476">
        <v>108</v>
      </c>
      <c r="R42" s="1471"/>
    </row>
    <row r="43" spans="1:19" x14ac:dyDescent="0.25">
      <c r="K43" s="1473" t="s">
        <v>1057</v>
      </c>
      <c r="L43" s="1474"/>
      <c r="M43" s="1474"/>
      <c r="N43" s="1474"/>
      <c r="O43" s="1474"/>
      <c r="P43" s="1474"/>
      <c r="Q43" s="1475">
        <v>109</v>
      </c>
      <c r="R43" s="1472">
        <f>SUM(R35:R42)</f>
        <v>0</v>
      </c>
    </row>
    <row r="46" spans="1:19" x14ac:dyDescent="0.25">
      <c r="S46" s="1477" t="s">
        <v>1077</v>
      </c>
    </row>
  </sheetData>
  <sheetProtection algorithmName="SHA-512" hashValue="3Hn28MKMJDViHHGg5WVOa3z4iT1qJYcDAXXH53x2jwJGXD+YmM1E/DLUTCerpg+lEIxs4tpmKdhdXBJeoISDhg==" saltValue="MaAjlFG00PE1EW6WSuFRTA==" spinCount="100000" sheet="1" objects="1" scenarios="1"/>
  <mergeCells count="65">
    <mergeCell ref="Q11:Q12"/>
    <mergeCell ref="H17:H18"/>
    <mergeCell ref="I17:I18"/>
    <mergeCell ref="J17:J18"/>
    <mergeCell ref="K17:K18"/>
    <mergeCell ref="A1:R1"/>
    <mergeCell ref="A5:R5"/>
    <mergeCell ref="A6:R6"/>
    <mergeCell ref="Q8:Q9"/>
    <mergeCell ref="R8:R9"/>
    <mergeCell ref="A9:B9"/>
    <mergeCell ref="C8:H8"/>
    <mergeCell ref="J8:O8"/>
    <mergeCell ref="A10:B10"/>
    <mergeCell ref="C11:C12"/>
    <mergeCell ref="D11:D12"/>
    <mergeCell ref="E11:E12"/>
    <mergeCell ref="R11:R12"/>
    <mergeCell ref="M11:M12"/>
    <mergeCell ref="K11:K12"/>
    <mergeCell ref="L11:L12"/>
    <mergeCell ref="F11:F12"/>
    <mergeCell ref="G11:G12"/>
    <mergeCell ref="H11:H12"/>
    <mergeCell ref="I11:I12"/>
    <mergeCell ref="J11:J12"/>
    <mergeCell ref="N11:N12"/>
    <mergeCell ref="O11:O12"/>
    <mergeCell ref="P11:P12"/>
    <mergeCell ref="C17:C18"/>
    <mergeCell ref="D17:D18"/>
    <mergeCell ref="E17:E18"/>
    <mergeCell ref="F17:F18"/>
    <mergeCell ref="G17:G18"/>
    <mergeCell ref="H26:H27"/>
    <mergeCell ref="I26:I27"/>
    <mergeCell ref="J26:J27"/>
    <mergeCell ref="K26:K27"/>
    <mergeCell ref="L26:L27"/>
    <mergeCell ref="C26:C27"/>
    <mergeCell ref="D26:D27"/>
    <mergeCell ref="E26:E27"/>
    <mergeCell ref="F26:F27"/>
    <mergeCell ref="G26:G27"/>
    <mergeCell ref="K35:P35"/>
    <mergeCell ref="K36:P36"/>
    <mergeCell ref="K37:P37"/>
    <mergeCell ref="R26:R27"/>
    <mergeCell ref="R17:R18"/>
    <mergeCell ref="M26:M27"/>
    <mergeCell ref="N26:N27"/>
    <mergeCell ref="O26:O27"/>
    <mergeCell ref="P26:P27"/>
    <mergeCell ref="Q26:Q27"/>
    <mergeCell ref="L17:L18"/>
    <mergeCell ref="M17:M18"/>
    <mergeCell ref="N17:N18"/>
    <mergeCell ref="O17:O18"/>
    <mergeCell ref="P17:P18"/>
    <mergeCell ref="Q17:Q18"/>
    <mergeCell ref="K38:P38"/>
    <mergeCell ref="K39:P39"/>
    <mergeCell ref="K40:P40"/>
    <mergeCell ref="K41:P41"/>
    <mergeCell ref="K42:P42"/>
  </mergeCells>
  <printOptions horizontalCentered="1"/>
  <pageMargins left="0.3" right="0.3" top="0.75" bottom="0.75" header="0.3" footer="0.3"/>
  <pageSetup paperSize="9" scale="56"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zoomScale="80" zoomScaleNormal="80" workbookViewId="0">
      <selection activeCell="G19" sqref="G19"/>
    </sheetView>
  </sheetViews>
  <sheetFormatPr defaultColWidth="11.42578125" defaultRowHeight="15" x14ac:dyDescent="0.25"/>
  <cols>
    <col min="1" max="1" width="4.140625" style="38" customWidth="1"/>
    <col min="2" max="2" width="33.7109375" style="38" customWidth="1"/>
    <col min="3" max="3" width="6.140625" style="38" customWidth="1"/>
    <col min="4" max="4" width="14" style="38" customWidth="1"/>
    <col min="5" max="7" width="15.140625" style="38" customWidth="1"/>
    <col min="8" max="8" width="6.5703125" style="38" customWidth="1"/>
    <col min="9" max="10" width="15.140625" style="38" customWidth="1"/>
    <col min="11" max="11" width="15.85546875" style="38" customWidth="1"/>
    <col min="12" max="14" width="15.140625" style="38" customWidth="1"/>
    <col min="15" max="15" width="17.85546875" style="38" customWidth="1"/>
    <col min="16" max="16" width="19.42578125" style="38" customWidth="1"/>
    <col min="17" max="16384" width="11.42578125" style="38"/>
  </cols>
  <sheetData>
    <row r="1" spans="1:17" ht="20.25" customHeight="1" x14ac:dyDescent="0.25">
      <c r="A1" s="1540" t="s">
        <v>43</v>
      </c>
      <c r="B1" s="1540"/>
      <c r="C1" s="1540"/>
      <c r="D1" s="1540"/>
      <c r="E1" s="1540"/>
      <c r="F1" s="1540"/>
      <c r="G1" s="1540"/>
      <c r="H1" s="1540"/>
      <c r="I1" s="1540"/>
      <c r="J1" s="1540"/>
      <c r="K1" s="1540"/>
      <c r="L1" s="1540"/>
      <c r="M1" s="1540"/>
      <c r="N1" s="1540"/>
      <c r="O1" s="1540"/>
      <c r="P1" s="1540"/>
    </row>
    <row r="2" spans="1:17" s="2" customFormat="1" ht="20.25" customHeight="1" x14ac:dyDescent="0.25">
      <c r="A2" s="1246"/>
      <c r="B2" s="852"/>
      <c r="C2" s="852"/>
      <c r="D2" s="853"/>
      <c r="E2" s="751"/>
      <c r="F2" s="751"/>
      <c r="G2" s="751"/>
      <c r="H2" s="751"/>
      <c r="I2" s="751"/>
      <c r="J2" s="751"/>
      <c r="K2" s="751"/>
      <c r="L2" s="751"/>
      <c r="M2" s="751"/>
      <c r="N2" s="854"/>
      <c r="O2" s="854"/>
      <c r="P2" s="1256"/>
    </row>
    <row r="3" spans="1:17" s="2" customFormat="1" x14ac:dyDescent="0.25">
      <c r="A3" s="1247" t="s">
        <v>85</v>
      </c>
      <c r="B3" s="462"/>
      <c r="C3" s="460"/>
      <c r="D3" s="460"/>
      <c r="E3" s="460"/>
      <c r="F3" s="460"/>
      <c r="G3" s="460"/>
      <c r="H3" s="460"/>
      <c r="I3" s="460"/>
      <c r="J3" s="460"/>
      <c r="O3" s="296"/>
      <c r="P3" s="463" t="s">
        <v>1027</v>
      </c>
    </row>
    <row r="4" spans="1:17" s="2" customFormat="1" x14ac:dyDescent="0.25">
      <c r="A4" s="461"/>
      <c r="B4" s="462"/>
      <c r="C4" s="460"/>
      <c r="D4" s="460"/>
      <c r="E4" s="460"/>
      <c r="F4" s="460"/>
      <c r="G4" s="460"/>
      <c r="H4" s="460"/>
      <c r="I4" s="460"/>
      <c r="J4" s="460"/>
      <c r="N4" s="296"/>
    </row>
    <row r="5" spans="1:17" s="2" customFormat="1" x14ac:dyDescent="0.25">
      <c r="A5" s="1736" t="s">
        <v>298</v>
      </c>
      <c r="B5" s="1736"/>
      <c r="C5" s="1736"/>
      <c r="D5" s="1736"/>
      <c r="E5" s="1736"/>
      <c r="F5" s="1736"/>
      <c r="G5" s="1736"/>
      <c r="H5" s="1736"/>
      <c r="I5" s="1736"/>
      <c r="J5" s="1736"/>
      <c r="K5" s="1736"/>
      <c r="L5" s="1736"/>
      <c r="M5" s="1736"/>
      <c r="N5" s="1736"/>
      <c r="O5" s="1736"/>
      <c r="P5" s="1736"/>
    </row>
    <row r="6" spans="1:17" s="2" customFormat="1" ht="20.25" customHeight="1" x14ac:dyDescent="0.25">
      <c r="A6" s="1737" t="s">
        <v>392</v>
      </c>
      <c r="B6" s="1737"/>
      <c r="C6" s="1737"/>
      <c r="D6" s="1737"/>
      <c r="E6" s="1737"/>
      <c r="F6" s="1737"/>
      <c r="G6" s="1737"/>
      <c r="H6" s="1737"/>
      <c r="I6" s="1737"/>
      <c r="J6" s="1737"/>
      <c r="K6" s="1737"/>
      <c r="L6" s="1737"/>
      <c r="M6" s="1737"/>
      <c r="N6" s="1737"/>
      <c r="O6" s="1737"/>
      <c r="P6" s="1737"/>
    </row>
    <row r="7" spans="1:17" x14ac:dyDescent="0.25">
      <c r="A7" s="1738" t="s">
        <v>4</v>
      </c>
      <c r="B7" s="1738"/>
      <c r="C7" s="1738"/>
      <c r="D7" s="1738"/>
      <c r="E7" s="1738"/>
      <c r="F7" s="1738"/>
      <c r="G7" s="1738"/>
      <c r="H7" s="1738"/>
      <c r="I7" s="1738"/>
      <c r="J7" s="1738"/>
      <c r="K7" s="1738"/>
      <c r="L7" s="1738"/>
      <c r="M7" s="1738"/>
      <c r="N7" s="1738"/>
      <c r="O7" s="1738"/>
      <c r="P7" s="1738"/>
    </row>
    <row r="8" spans="1:17" x14ac:dyDescent="0.25">
      <c r="A8" s="464"/>
      <c r="B8" s="465"/>
      <c r="C8" s="465"/>
      <c r="D8" s="465"/>
      <c r="E8" s="466"/>
      <c r="F8" s="466"/>
      <c r="G8" s="466"/>
      <c r="H8" s="466"/>
      <c r="I8" s="466"/>
      <c r="J8" s="465"/>
      <c r="K8" s="465"/>
      <c r="L8" s="467"/>
      <c r="M8" s="467"/>
      <c r="N8" s="467"/>
    </row>
    <row r="9" spans="1:17" ht="90" customHeight="1" x14ac:dyDescent="0.25">
      <c r="A9" s="468"/>
      <c r="B9" s="469"/>
      <c r="C9" s="469"/>
      <c r="D9" s="470" t="s">
        <v>957</v>
      </c>
      <c r="E9" s="470" t="s">
        <v>393</v>
      </c>
      <c r="F9" s="470" t="s">
        <v>394</v>
      </c>
      <c r="G9" s="470" t="s">
        <v>395</v>
      </c>
      <c r="H9" s="470" t="s">
        <v>354</v>
      </c>
      <c r="I9" s="470" t="s">
        <v>396</v>
      </c>
      <c r="J9" s="470" t="s">
        <v>397</v>
      </c>
      <c r="K9" s="470" t="s">
        <v>398</v>
      </c>
      <c r="L9" s="470" t="s">
        <v>399</v>
      </c>
      <c r="M9" s="470" t="s">
        <v>400</v>
      </c>
      <c r="N9" s="470" t="s">
        <v>401</v>
      </c>
      <c r="O9" s="470" t="s">
        <v>402</v>
      </c>
      <c r="P9" s="470" t="s">
        <v>403</v>
      </c>
      <c r="Q9" s="471"/>
    </row>
    <row r="10" spans="1:17" x14ac:dyDescent="0.25">
      <c r="A10" s="472"/>
      <c r="B10" s="471"/>
      <c r="C10" s="471"/>
      <c r="D10" s="473" t="s">
        <v>448</v>
      </c>
      <c r="E10" s="473" t="s">
        <v>361</v>
      </c>
      <c r="F10" s="473" t="s">
        <v>404</v>
      </c>
      <c r="G10" s="473" t="s">
        <v>358</v>
      </c>
      <c r="H10" s="473" t="s">
        <v>405</v>
      </c>
      <c r="I10" s="473" t="s">
        <v>363</v>
      </c>
      <c r="J10" s="473" t="s">
        <v>406</v>
      </c>
      <c r="K10" s="474" t="s">
        <v>407</v>
      </c>
      <c r="L10" s="475" t="s">
        <v>408</v>
      </c>
      <c r="M10" s="475" t="s">
        <v>409</v>
      </c>
      <c r="N10" s="475" t="s">
        <v>410</v>
      </c>
      <c r="O10" s="475" t="s">
        <v>411</v>
      </c>
      <c r="P10" s="475" t="s">
        <v>412</v>
      </c>
      <c r="Q10" s="471"/>
    </row>
    <row r="11" spans="1:17" x14ac:dyDescent="0.25">
      <c r="A11" s="476" t="s">
        <v>426</v>
      </c>
      <c r="B11" s="471"/>
      <c r="C11" s="471"/>
      <c r="D11" s="1711"/>
      <c r="E11" s="1711"/>
      <c r="F11" s="1711"/>
      <c r="G11" s="1711"/>
      <c r="H11" s="1711"/>
      <c r="I11" s="1711"/>
      <c r="J11" s="1711"/>
      <c r="K11" s="1739">
        <f>E11+F11+G11+H11+I11+J11</f>
        <v>0</v>
      </c>
      <c r="L11" s="1741"/>
      <c r="M11" s="1741"/>
      <c r="N11" s="1741"/>
      <c r="O11" s="1741"/>
      <c r="P11" s="1741"/>
      <c r="Q11" s="471"/>
    </row>
    <row r="12" spans="1:17" x14ac:dyDescent="0.25">
      <c r="A12" s="1728" t="s">
        <v>24</v>
      </c>
      <c r="B12" s="1729"/>
      <c r="C12" s="477" t="s">
        <v>249</v>
      </c>
      <c r="D12" s="1712"/>
      <c r="E12" s="1712"/>
      <c r="F12" s="1712"/>
      <c r="G12" s="1712"/>
      <c r="H12" s="1712"/>
      <c r="I12" s="1712"/>
      <c r="J12" s="1712"/>
      <c r="K12" s="1740"/>
      <c r="L12" s="1712"/>
      <c r="M12" s="1712"/>
      <c r="N12" s="1712"/>
      <c r="O12" s="1712"/>
      <c r="P12" s="1712"/>
    </row>
    <row r="13" spans="1:17" x14ac:dyDescent="0.25">
      <c r="A13" s="1734" t="s">
        <v>27</v>
      </c>
      <c r="B13" s="1735"/>
      <c r="C13" s="478"/>
      <c r="D13" s="1553"/>
      <c r="E13" s="1553"/>
      <c r="F13" s="1525"/>
      <c r="G13" s="1525"/>
      <c r="H13" s="1525"/>
      <c r="I13" s="1553"/>
      <c r="J13" s="1553"/>
      <c r="K13" s="1713">
        <f>E13+F13+G13+H13+I13+J13</f>
        <v>0</v>
      </c>
      <c r="L13" s="1525"/>
      <c r="M13" s="1714"/>
      <c r="N13" s="1553"/>
      <c r="O13" s="1553"/>
      <c r="P13" s="1714"/>
    </row>
    <row r="14" spans="1:17" x14ac:dyDescent="0.25">
      <c r="A14" s="1728" t="s">
        <v>691</v>
      </c>
      <c r="B14" s="1729"/>
      <c r="C14" s="477" t="s">
        <v>188</v>
      </c>
      <c r="D14" s="1549"/>
      <c r="E14" s="1549"/>
      <c r="F14" s="1526"/>
      <c r="G14" s="1526"/>
      <c r="H14" s="1526"/>
      <c r="I14" s="1549"/>
      <c r="J14" s="1549"/>
      <c r="K14" s="1684"/>
      <c r="L14" s="1526"/>
      <c r="M14" s="1715"/>
      <c r="N14" s="1549"/>
      <c r="O14" s="1549"/>
      <c r="P14" s="1715"/>
    </row>
    <row r="15" spans="1:17" x14ac:dyDescent="0.25">
      <c r="A15" s="1728" t="s">
        <v>692</v>
      </c>
      <c r="B15" s="1729"/>
      <c r="C15" s="477" t="s">
        <v>190</v>
      </c>
      <c r="D15" s="1039"/>
      <c r="E15" s="1039"/>
      <c r="F15" s="1040"/>
      <c r="G15" s="1040"/>
      <c r="H15" s="1040"/>
      <c r="I15" s="1039"/>
      <c r="J15" s="1039"/>
      <c r="K15" s="1262">
        <f>E15+F15+G15+H15+I15+J15</f>
        <v>0</v>
      </c>
      <c r="L15" s="1040"/>
      <c r="M15" s="1041"/>
      <c r="N15" s="1039"/>
      <c r="O15" s="1039"/>
      <c r="P15" s="1041"/>
    </row>
    <row r="16" spans="1:17" x14ac:dyDescent="0.25">
      <c r="A16" s="1728" t="s">
        <v>413</v>
      </c>
      <c r="B16" s="1729"/>
      <c r="C16" s="477" t="s">
        <v>192</v>
      </c>
      <c r="D16" s="1039"/>
      <c r="E16" s="1039"/>
      <c r="F16" s="1040"/>
      <c r="G16" s="1040"/>
      <c r="H16" s="1040"/>
      <c r="I16" s="1039"/>
      <c r="J16" s="1039"/>
      <c r="K16" s="1262">
        <f t="shared" ref="K16:K27" si="0">E16+F16+G16+H16+I16+J16</f>
        <v>0</v>
      </c>
      <c r="L16" s="1040"/>
      <c r="M16" s="1041"/>
      <c r="N16" s="1039"/>
      <c r="O16" s="1039"/>
      <c r="P16" s="1041"/>
    </row>
    <row r="17" spans="1:16" x14ac:dyDescent="0.25">
      <c r="A17" s="1728" t="s">
        <v>414</v>
      </c>
      <c r="B17" s="1729"/>
      <c r="C17" s="477" t="s">
        <v>194</v>
      </c>
      <c r="D17" s="1040"/>
      <c r="E17" s="1040"/>
      <c r="F17" s="1040"/>
      <c r="G17" s="1040"/>
      <c r="H17" s="1040"/>
      <c r="I17" s="1040"/>
      <c r="J17" s="1040"/>
      <c r="K17" s="1262">
        <f t="shared" si="0"/>
        <v>0</v>
      </c>
      <c r="L17" s="1040"/>
      <c r="M17" s="1041"/>
      <c r="N17" s="1039"/>
      <c r="O17" s="1039"/>
      <c r="P17" s="1041"/>
    </row>
    <row r="18" spans="1:16" x14ac:dyDescent="0.25">
      <c r="A18" s="1728" t="s">
        <v>1032</v>
      </c>
      <c r="B18" s="1729"/>
      <c r="C18" s="477" t="s">
        <v>196</v>
      </c>
      <c r="D18" s="1042"/>
      <c r="E18" s="1042"/>
      <c r="F18" s="1043"/>
      <c r="G18" s="1043"/>
      <c r="H18" s="1043"/>
      <c r="I18" s="1042"/>
      <c r="J18" s="1042"/>
      <c r="K18" s="1262">
        <f t="shared" si="0"/>
        <v>0</v>
      </c>
      <c r="L18" s="1043"/>
      <c r="M18" s="1044"/>
      <c r="N18" s="1042"/>
      <c r="O18" s="1042"/>
      <c r="P18" s="1044"/>
    </row>
    <row r="19" spans="1:16" x14ac:dyDescent="0.25">
      <c r="A19" s="1732" t="s">
        <v>1033</v>
      </c>
      <c r="B19" s="1733"/>
      <c r="C19" s="477" t="s">
        <v>197</v>
      </c>
      <c r="D19" s="1039"/>
      <c r="E19" s="1039"/>
      <c r="F19" s="1040"/>
      <c r="G19" s="1040"/>
      <c r="H19" s="1040"/>
      <c r="I19" s="1039"/>
      <c r="J19" s="1039"/>
      <c r="K19" s="1262">
        <f t="shared" si="0"/>
        <v>0</v>
      </c>
      <c r="L19" s="1040"/>
      <c r="M19" s="1041"/>
      <c r="N19" s="1039"/>
      <c r="O19" s="1039"/>
      <c r="P19" s="1041"/>
    </row>
    <row r="20" spans="1:16" s="1345" customFormat="1" ht="14.25" x14ac:dyDescent="0.2">
      <c r="A20" s="1724" t="s">
        <v>415</v>
      </c>
      <c r="B20" s="1725"/>
      <c r="C20" s="1342" t="s">
        <v>416</v>
      </c>
      <c r="D20" s="1343">
        <f>SUM(D13:D19)</f>
        <v>0</v>
      </c>
      <c r="E20" s="1343">
        <f t="shared" ref="E20:O20" si="1">SUM(E13:E19)</f>
        <v>0</v>
      </c>
      <c r="F20" s="1343">
        <f t="shared" si="1"/>
        <v>0</v>
      </c>
      <c r="G20" s="1343">
        <f t="shared" si="1"/>
        <v>0</v>
      </c>
      <c r="H20" s="1343">
        <f t="shared" si="1"/>
        <v>0</v>
      </c>
      <c r="I20" s="1343">
        <f t="shared" si="1"/>
        <v>0</v>
      </c>
      <c r="J20" s="1343">
        <f t="shared" si="1"/>
        <v>0</v>
      </c>
      <c r="K20" s="1343">
        <f t="shared" si="1"/>
        <v>0</v>
      </c>
      <c r="L20" s="1343">
        <f t="shared" si="1"/>
        <v>0</v>
      </c>
      <c r="M20" s="1344"/>
      <c r="N20" s="1343">
        <f t="shared" si="1"/>
        <v>0</v>
      </c>
      <c r="O20" s="1343">
        <f t="shared" si="1"/>
        <v>0</v>
      </c>
      <c r="P20" s="1344"/>
    </row>
    <row r="21" spans="1:16" x14ac:dyDescent="0.25">
      <c r="A21" s="1722" t="s">
        <v>29</v>
      </c>
      <c r="B21" s="1723"/>
      <c r="C21" s="479" t="s">
        <v>417</v>
      </c>
      <c r="D21" s="1045"/>
      <c r="E21" s="1045"/>
      <c r="F21" s="1046"/>
      <c r="G21" s="1046"/>
      <c r="H21" s="1046"/>
      <c r="I21" s="1045"/>
      <c r="J21" s="1045"/>
      <c r="K21" s="1262">
        <f t="shared" si="0"/>
        <v>0</v>
      </c>
      <c r="L21" s="1046"/>
      <c r="M21" s="1045"/>
      <c r="N21" s="1045"/>
      <c r="O21" s="1045"/>
      <c r="P21" s="1047"/>
    </row>
    <row r="22" spans="1:16" x14ac:dyDescent="0.25">
      <c r="A22" s="1724" t="s">
        <v>32</v>
      </c>
      <c r="B22" s="1725"/>
      <c r="C22" s="479" t="s">
        <v>327</v>
      </c>
      <c r="D22" s="1045"/>
      <c r="E22" s="1045"/>
      <c r="F22" s="1046"/>
      <c r="G22" s="1046"/>
      <c r="H22" s="1046"/>
      <c r="I22" s="1045"/>
      <c r="J22" s="1045"/>
      <c r="K22" s="1262">
        <f t="shared" si="0"/>
        <v>0</v>
      </c>
      <c r="L22" s="1046"/>
      <c r="M22" s="1045"/>
      <c r="N22" s="995"/>
      <c r="O22" s="995"/>
      <c r="P22" s="998"/>
    </row>
    <row r="23" spans="1:16" x14ac:dyDescent="0.25">
      <c r="A23" s="1724" t="s">
        <v>35</v>
      </c>
      <c r="B23" s="1725"/>
      <c r="C23" s="479" t="s">
        <v>419</v>
      </c>
      <c r="D23" s="1045"/>
      <c r="E23" s="1045"/>
      <c r="F23" s="1046"/>
      <c r="G23" s="1046"/>
      <c r="H23" s="1046"/>
      <c r="I23" s="1045"/>
      <c r="J23" s="1045"/>
      <c r="K23" s="1262">
        <f t="shared" si="0"/>
        <v>0</v>
      </c>
      <c r="L23" s="1046"/>
      <c r="M23" s="1045"/>
      <c r="N23" s="1046"/>
      <c r="O23" s="1046"/>
      <c r="P23" s="1047"/>
    </row>
    <row r="24" spans="1:16" x14ac:dyDescent="0.25">
      <c r="A24" s="1724" t="s">
        <v>420</v>
      </c>
      <c r="B24" s="1725"/>
      <c r="C24" s="479" t="s">
        <v>421</v>
      </c>
      <c r="D24" s="1385">
        <f>D22+D23</f>
        <v>0</v>
      </c>
      <c r="E24" s="1385">
        <f t="shared" ref="E24:O24" si="2">E22+E23</f>
        <v>0</v>
      </c>
      <c r="F24" s="1385">
        <f t="shared" si="2"/>
        <v>0</v>
      </c>
      <c r="G24" s="1385">
        <f t="shared" si="2"/>
        <v>0</v>
      </c>
      <c r="H24" s="1385">
        <f t="shared" si="2"/>
        <v>0</v>
      </c>
      <c r="I24" s="1385">
        <f t="shared" si="2"/>
        <v>0</v>
      </c>
      <c r="J24" s="1385">
        <f>J22+J23</f>
        <v>0</v>
      </c>
      <c r="K24" s="1385">
        <f t="shared" si="2"/>
        <v>0</v>
      </c>
      <c r="L24" s="1385">
        <f t="shared" si="2"/>
        <v>0</v>
      </c>
      <c r="M24" s="1385">
        <f t="shared" si="2"/>
        <v>0</v>
      </c>
      <c r="N24" s="1385">
        <f t="shared" si="2"/>
        <v>0</v>
      </c>
      <c r="O24" s="1385">
        <f t="shared" si="2"/>
        <v>0</v>
      </c>
      <c r="P24" s="1385">
        <f>P22+P23</f>
        <v>0</v>
      </c>
    </row>
    <row r="25" spans="1:16" x14ac:dyDescent="0.25">
      <c r="A25" s="1726" t="s">
        <v>38</v>
      </c>
      <c r="B25" s="1727"/>
      <c r="C25" s="479" t="s">
        <v>422</v>
      </c>
      <c r="D25" s="1048"/>
      <c r="E25" s="1048"/>
      <c r="F25" s="1048"/>
      <c r="G25" s="1048"/>
      <c r="H25" s="1048"/>
      <c r="I25" s="1046"/>
      <c r="J25" s="1045"/>
      <c r="K25" s="1262">
        <f t="shared" si="0"/>
        <v>0</v>
      </c>
      <c r="L25" s="1046"/>
      <c r="M25" s="1045"/>
      <c r="N25" s="995"/>
      <c r="O25" s="995"/>
      <c r="P25" s="1047"/>
    </row>
    <row r="26" spans="1:16" x14ac:dyDescent="0.25">
      <c r="A26" s="1716" t="s">
        <v>423</v>
      </c>
      <c r="B26" s="1717"/>
      <c r="C26" s="477" t="s">
        <v>424</v>
      </c>
      <c r="D26" s="998"/>
      <c r="E26" s="998"/>
      <c r="F26" s="998"/>
      <c r="G26" s="998"/>
      <c r="H26" s="998"/>
      <c r="I26" s="998"/>
      <c r="J26" s="998"/>
      <c r="K26" s="1262">
        <f t="shared" si="0"/>
        <v>0</v>
      </c>
      <c r="L26" s="995"/>
      <c r="M26" s="998"/>
      <c r="N26" s="995"/>
      <c r="O26" s="995"/>
      <c r="P26" s="998"/>
    </row>
    <row r="27" spans="1:16" x14ac:dyDescent="0.25">
      <c r="A27" s="1718" t="s">
        <v>41</v>
      </c>
      <c r="B27" s="1719"/>
      <c r="C27" s="479" t="s">
        <v>239</v>
      </c>
      <c r="D27" s="998"/>
      <c r="E27" s="998"/>
      <c r="F27" s="998"/>
      <c r="G27" s="998"/>
      <c r="H27" s="998"/>
      <c r="I27" s="998"/>
      <c r="J27" s="998"/>
      <c r="K27" s="1262">
        <f t="shared" si="0"/>
        <v>0</v>
      </c>
      <c r="L27" s="995"/>
      <c r="M27" s="998"/>
      <c r="N27" s="998"/>
      <c r="O27" s="998"/>
      <c r="P27" s="1047"/>
    </row>
    <row r="28" spans="1:16" x14ac:dyDescent="0.25">
      <c r="A28" s="1720" t="s">
        <v>425</v>
      </c>
      <c r="B28" s="1721"/>
      <c r="C28" s="480" t="s">
        <v>296</v>
      </c>
      <c r="D28" s="1386">
        <f>D11+D20+D21+D24+D25+D26+D27</f>
        <v>0</v>
      </c>
      <c r="E28" s="1386">
        <f t="shared" ref="E28:P28" si="3">E11+E20+E21+E24+E25+E26+E27</f>
        <v>0</v>
      </c>
      <c r="F28" s="1386">
        <f t="shared" si="3"/>
        <v>0</v>
      </c>
      <c r="G28" s="1386">
        <f t="shared" si="3"/>
        <v>0</v>
      </c>
      <c r="H28" s="1386">
        <f t="shared" si="3"/>
        <v>0</v>
      </c>
      <c r="I28" s="1386">
        <f t="shared" si="3"/>
        <v>0</v>
      </c>
      <c r="J28" s="1386">
        <f t="shared" si="3"/>
        <v>0</v>
      </c>
      <c r="K28" s="1386">
        <f t="shared" si="3"/>
        <v>0</v>
      </c>
      <c r="L28" s="1386">
        <f t="shared" si="3"/>
        <v>0</v>
      </c>
      <c r="M28" s="1386">
        <f t="shared" si="3"/>
        <v>0</v>
      </c>
      <c r="N28" s="1386">
        <f t="shared" si="3"/>
        <v>0</v>
      </c>
      <c r="O28" s="1386">
        <f t="shared" si="3"/>
        <v>0</v>
      </c>
      <c r="P28" s="1386">
        <f t="shared" si="3"/>
        <v>0</v>
      </c>
    </row>
    <row r="29" spans="1:16" x14ac:dyDescent="0.25">
      <c r="C29" s="481"/>
    </row>
    <row r="30" spans="1:16" x14ac:dyDescent="0.25">
      <c r="A30" s="482" t="s">
        <v>427</v>
      </c>
      <c r="B30" s="483"/>
      <c r="C30" s="483"/>
      <c r="D30" s="1534"/>
      <c r="E30" s="1534"/>
      <c r="F30" s="1534"/>
      <c r="G30" s="1534"/>
      <c r="H30" s="1534"/>
      <c r="I30" s="1742"/>
      <c r="J30" s="1742"/>
      <c r="K30" s="1744">
        <f>E30+F30+G30+H30+I30+J30</f>
        <v>0</v>
      </c>
      <c r="L30" s="1531"/>
      <c r="M30" s="1531"/>
      <c r="N30" s="1531"/>
      <c r="O30" s="1531"/>
      <c r="P30" s="1531"/>
    </row>
    <row r="31" spans="1:16" x14ac:dyDescent="0.25">
      <c r="A31" s="1728" t="s">
        <v>24</v>
      </c>
      <c r="B31" s="1729"/>
      <c r="C31" s="477" t="s">
        <v>683</v>
      </c>
      <c r="D31" s="1536"/>
      <c r="E31" s="1536"/>
      <c r="F31" s="1536"/>
      <c r="G31" s="1536"/>
      <c r="H31" s="1536"/>
      <c r="I31" s="1743"/>
      <c r="J31" s="1743"/>
      <c r="K31" s="1745"/>
      <c r="L31" s="1533"/>
      <c r="M31" s="1533"/>
      <c r="N31" s="1533"/>
      <c r="O31" s="1533"/>
      <c r="P31" s="1533"/>
    </row>
    <row r="32" spans="1:16" x14ac:dyDescent="0.25">
      <c r="A32" s="1730" t="s">
        <v>27</v>
      </c>
      <c r="B32" s="1731"/>
      <c r="C32" s="478"/>
      <c r="D32" s="1553"/>
      <c r="E32" s="1553"/>
      <c r="F32" s="1525"/>
      <c r="G32" s="1525"/>
      <c r="H32" s="1525"/>
      <c r="I32" s="1553"/>
      <c r="J32" s="1553"/>
      <c r="K32" s="1713">
        <f>E32+F32+G32+H32+I32+J32</f>
        <v>0</v>
      </c>
      <c r="L32" s="1525"/>
      <c r="M32" s="1049"/>
      <c r="N32" s="1553"/>
      <c r="O32" s="1553"/>
      <c r="P32" s="1049"/>
    </row>
    <row r="33" spans="1:16" x14ac:dyDescent="0.25">
      <c r="A33" s="1728" t="s">
        <v>691</v>
      </c>
      <c r="B33" s="1729"/>
      <c r="C33" s="477" t="s">
        <v>693</v>
      </c>
      <c r="D33" s="1549"/>
      <c r="E33" s="1549"/>
      <c r="F33" s="1526"/>
      <c r="G33" s="1526"/>
      <c r="H33" s="1526"/>
      <c r="I33" s="1549"/>
      <c r="J33" s="1549"/>
      <c r="K33" s="1684"/>
      <c r="L33" s="1526"/>
      <c r="M33" s="1050"/>
      <c r="N33" s="1549"/>
      <c r="O33" s="1549"/>
      <c r="P33" s="1050"/>
    </row>
    <row r="34" spans="1:16" x14ac:dyDescent="0.25">
      <c r="A34" s="1728" t="s">
        <v>692</v>
      </c>
      <c r="B34" s="1729"/>
      <c r="C34" s="477" t="s">
        <v>694</v>
      </c>
      <c r="D34" s="1039"/>
      <c r="E34" s="1039"/>
      <c r="F34" s="1040"/>
      <c r="G34" s="1040"/>
      <c r="H34" s="1040"/>
      <c r="I34" s="1039"/>
      <c r="J34" s="1039"/>
      <c r="K34" s="1262">
        <f t="shared" ref="K34:K46" si="4">E34+F34+G34+H34+I34+J34</f>
        <v>0</v>
      </c>
      <c r="L34" s="1040"/>
      <c r="M34" s="1041"/>
      <c r="N34" s="1039"/>
      <c r="O34" s="1039"/>
      <c r="P34" s="1041"/>
    </row>
    <row r="35" spans="1:16" x14ac:dyDescent="0.25">
      <c r="A35" s="1728" t="s">
        <v>413</v>
      </c>
      <c r="B35" s="1729"/>
      <c r="C35" s="477" t="s">
        <v>803</v>
      </c>
      <c r="D35" s="1039"/>
      <c r="E35" s="1039"/>
      <c r="F35" s="1040"/>
      <c r="G35" s="1040"/>
      <c r="H35" s="1040"/>
      <c r="I35" s="1039"/>
      <c r="J35" s="1039"/>
      <c r="K35" s="1262">
        <f t="shared" si="4"/>
        <v>0</v>
      </c>
      <c r="L35" s="1040"/>
      <c r="M35" s="1041"/>
      <c r="N35" s="1039"/>
      <c r="O35" s="1039"/>
      <c r="P35" s="1041"/>
    </row>
    <row r="36" spans="1:16" x14ac:dyDescent="0.25">
      <c r="A36" s="1728" t="s">
        <v>414</v>
      </c>
      <c r="B36" s="1729"/>
      <c r="C36" s="477" t="s">
        <v>300</v>
      </c>
      <c r="D36" s="1040"/>
      <c r="E36" s="1040"/>
      <c r="F36" s="1040"/>
      <c r="G36" s="1040"/>
      <c r="H36" s="1040"/>
      <c r="I36" s="1040"/>
      <c r="J36" s="1040"/>
      <c r="K36" s="1262">
        <f t="shared" si="4"/>
        <v>0</v>
      </c>
      <c r="L36" s="1040"/>
      <c r="M36" s="1041"/>
      <c r="N36" s="1039"/>
      <c r="O36" s="1039"/>
      <c r="P36" s="1041"/>
    </row>
    <row r="37" spans="1:16" x14ac:dyDescent="0.25">
      <c r="A37" s="1728" t="s">
        <v>1032</v>
      </c>
      <c r="B37" s="1729"/>
      <c r="C37" s="477" t="s">
        <v>804</v>
      </c>
      <c r="D37" s="1042"/>
      <c r="E37" s="1042"/>
      <c r="F37" s="1043"/>
      <c r="G37" s="1043"/>
      <c r="H37" s="1043"/>
      <c r="I37" s="1042"/>
      <c r="J37" s="1042"/>
      <c r="K37" s="1262">
        <f t="shared" si="4"/>
        <v>0</v>
      </c>
      <c r="L37" s="1043"/>
      <c r="M37" s="1044"/>
      <c r="N37" s="1042"/>
      <c r="O37" s="1042"/>
      <c r="P37" s="1044"/>
    </row>
    <row r="38" spans="1:16" x14ac:dyDescent="0.25">
      <c r="A38" s="1732" t="s">
        <v>1033</v>
      </c>
      <c r="B38" s="1733"/>
      <c r="C38" s="477" t="s">
        <v>805</v>
      </c>
      <c r="D38" s="1039"/>
      <c r="E38" s="1039"/>
      <c r="F38" s="1040"/>
      <c r="G38" s="1040"/>
      <c r="H38" s="1040"/>
      <c r="I38" s="1039"/>
      <c r="J38" s="1039"/>
      <c r="K38" s="1262">
        <f t="shared" si="4"/>
        <v>0</v>
      </c>
      <c r="L38" s="1040"/>
      <c r="M38" s="1041"/>
      <c r="N38" s="1039"/>
      <c r="O38" s="1039"/>
      <c r="P38" s="1041"/>
    </row>
    <row r="39" spans="1:16" x14ac:dyDescent="0.25">
      <c r="A39" s="1724" t="s">
        <v>415</v>
      </c>
      <c r="B39" s="1725"/>
      <c r="C39" s="479" t="s">
        <v>225</v>
      </c>
      <c r="D39" s="1343">
        <f>SUM(D32:D38)</f>
        <v>0</v>
      </c>
      <c r="E39" s="1343">
        <f t="shared" ref="E39" si="5">SUM(E32:E38)</f>
        <v>0</v>
      </c>
      <c r="F39" s="1343">
        <f t="shared" ref="F39" si="6">SUM(F32:F38)</f>
        <v>0</v>
      </c>
      <c r="G39" s="1343">
        <f t="shared" ref="G39" si="7">SUM(G32:G38)</f>
        <v>0</v>
      </c>
      <c r="H39" s="1343">
        <f t="shared" ref="H39" si="8">SUM(H32:H38)</f>
        <v>0</v>
      </c>
      <c r="I39" s="1343">
        <f t="shared" ref="I39" si="9">SUM(I32:I38)</f>
        <v>0</v>
      </c>
      <c r="J39" s="1343">
        <f t="shared" ref="J39" si="10">SUM(J32:J38)</f>
        <v>0</v>
      </c>
      <c r="K39" s="1343">
        <f t="shared" ref="K39" si="11">SUM(K32:K38)</f>
        <v>0</v>
      </c>
      <c r="L39" s="1343">
        <f t="shared" ref="L39" si="12">SUM(L32:L38)</f>
        <v>0</v>
      </c>
      <c r="M39" s="1344"/>
      <c r="N39" s="1343">
        <f t="shared" ref="N39" si="13">SUM(N32:N38)</f>
        <v>0</v>
      </c>
      <c r="O39" s="1343">
        <f t="shared" ref="O39" si="14">SUM(O32:O38)</f>
        <v>0</v>
      </c>
      <c r="P39" s="1344"/>
    </row>
    <row r="40" spans="1:16" x14ac:dyDescent="0.25">
      <c r="A40" s="1722" t="s">
        <v>29</v>
      </c>
      <c r="B40" s="1723"/>
      <c r="C40" s="479" t="s">
        <v>684</v>
      </c>
      <c r="D40" s="1045"/>
      <c r="E40" s="1045"/>
      <c r="F40" s="1046"/>
      <c r="G40" s="1046"/>
      <c r="H40" s="1046"/>
      <c r="I40" s="1045"/>
      <c r="J40" s="1045"/>
      <c r="K40" s="1262">
        <f t="shared" si="4"/>
        <v>0</v>
      </c>
      <c r="L40" s="1046"/>
      <c r="M40" s="1045"/>
      <c r="N40" s="1045"/>
      <c r="O40" s="1045"/>
      <c r="P40" s="1047"/>
    </row>
    <row r="41" spans="1:16" x14ac:dyDescent="0.25">
      <c r="A41" s="1724" t="s">
        <v>32</v>
      </c>
      <c r="B41" s="1725"/>
      <c r="C41" s="484" t="s">
        <v>282</v>
      </c>
      <c r="D41" s="998"/>
      <c r="E41" s="998"/>
      <c r="F41" s="995"/>
      <c r="G41" s="995"/>
      <c r="H41" s="995"/>
      <c r="I41" s="998"/>
      <c r="J41" s="998"/>
      <c r="K41" s="1262">
        <f t="shared" si="4"/>
        <v>0</v>
      </c>
      <c r="L41" s="995"/>
      <c r="M41" s="1050"/>
      <c r="N41" s="995"/>
      <c r="O41" s="995"/>
      <c r="P41" s="1050"/>
    </row>
    <row r="42" spans="1:16" x14ac:dyDescent="0.25">
      <c r="A42" s="1724" t="s">
        <v>35</v>
      </c>
      <c r="B42" s="1725"/>
      <c r="C42" s="485" t="s">
        <v>685</v>
      </c>
      <c r="D42" s="1047"/>
      <c r="E42" s="1047"/>
      <c r="F42" s="1016"/>
      <c r="G42" s="1016"/>
      <c r="H42" s="1016"/>
      <c r="I42" s="1047"/>
      <c r="J42" s="1047"/>
      <c r="K42" s="1262">
        <f t="shared" si="4"/>
        <v>0</v>
      </c>
      <c r="L42" s="1016"/>
      <c r="M42" s="1051"/>
      <c r="N42" s="1016"/>
      <c r="O42" s="1016"/>
      <c r="P42" s="1051"/>
    </row>
    <row r="43" spans="1:16" x14ac:dyDescent="0.25">
      <c r="A43" s="1724" t="s">
        <v>420</v>
      </c>
      <c r="B43" s="1725"/>
      <c r="C43" s="479" t="s">
        <v>686</v>
      </c>
      <c r="D43" s="1385">
        <f>D41+D42</f>
        <v>0</v>
      </c>
      <c r="E43" s="1385">
        <f t="shared" ref="E43:O43" si="15">E41+E42</f>
        <v>0</v>
      </c>
      <c r="F43" s="1385">
        <f t="shared" si="15"/>
        <v>0</v>
      </c>
      <c r="G43" s="1385">
        <f t="shared" si="15"/>
        <v>0</v>
      </c>
      <c r="H43" s="1385">
        <f t="shared" si="15"/>
        <v>0</v>
      </c>
      <c r="I43" s="1385">
        <f t="shared" si="15"/>
        <v>0</v>
      </c>
      <c r="J43" s="1385">
        <f t="shared" si="15"/>
        <v>0</v>
      </c>
      <c r="K43" s="1385">
        <f t="shared" si="15"/>
        <v>0</v>
      </c>
      <c r="L43" s="1385">
        <f>L41+L42</f>
        <v>0</v>
      </c>
      <c r="M43" s="1045"/>
      <c r="N43" s="1385">
        <f>N41+N42</f>
        <v>0</v>
      </c>
      <c r="O43" s="1385">
        <f t="shared" si="15"/>
        <v>0</v>
      </c>
      <c r="P43" s="1045"/>
    </row>
    <row r="44" spans="1:16" x14ac:dyDescent="0.25">
      <c r="A44" s="1726" t="s">
        <v>38</v>
      </c>
      <c r="B44" s="1727"/>
      <c r="C44" s="479" t="s">
        <v>687</v>
      </c>
      <c r="D44" s="1048"/>
      <c r="E44" s="1048"/>
      <c r="F44" s="1048"/>
      <c r="G44" s="1048"/>
      <c r="H44" s="1048"/>
      <c r="I44" s="1046"/>
      <c r="J44" s="1045"/>
      <c r="K44" s="1262">
        <f t="shared" si="4"/>
        <v>0</v>
      </c>
      <c r="L44" s="1046"/>
      <c r="M44" s="1045"/>
      <c r="N44" s="995"/>
      <c r="O44" s="995"/>
      <c r="P44" s="1047"/>
    </row>
    <row r="45" spans="1:16" x14ac:dyDescent="0.25">
      <c r="A45" s="1716" t="s">
        <v>423</v>
      </c>
      <c r="B45" s="1717"/>
      <c r="C45" s="477" t="s">
        <v>688</v>
      </c>
      <c r="D45" s="998"/>
      <c r="E45" s="998"/>
      <c r="F45" s="998"/>
      <c r="G45" s="998"/>
      <c r="H45" s="998"/>
      <c r="I45" s="998"/>
      <c r="J45" s="998"/>
      <c r="K45" s="1262">
        <f t="shared" si="4"/>
        <v>0</v>
      </c>
      <c r="L45" s="995"/>
      <c r="M45" s="998"/>
      <c r="N45" s="995"/>
      <c r="O45" s="995"/>
      <c r="P45" s="998"/>
    </row>
    <row r="46" spans="1:16" x14ac:dyDescent="0.25">
      <c r="A46" s="1718" t="s">
        <v>41</v>
      </c>
      <c r="B46" s="1719"/>
      <c r="C46" s="479" t="s">
        <v>689</v>
      </c>
      <c r="D46" s="998"/>
      <c r="E46" s="998"/>
      <c r="F46" s="998"/>
      <c r="G46" s="998"/>
      <c r="H46" s="998"/>
      <c r="I46" s="998"/>
      <c r="J46" s="998"/>
      <c r="K46" s="1262">
        <f t="shared" si="4"/>
        <v>0</v>
      </c>
      <c r="L46" s="995"/>
      <c r="M46" s="998"/>
      <c r="N46" s="998"/>
      <c r="O46" s="998"/>
      <c r="P46" s="1047"/>
    </row>
    <row r="47" spans="1:16" x14ac:dyDescent="0.25">
      <c r="A47" s="1720" t="s">
        <v>425</v>
      </c>
      <c r="B47" s="1721"/>
      <c r="C47" s="480" t="s">
        <v>690</v>
      </c>
      <c r="D47" s="1386">
        <f>D30+D39+D40+D43+D44+D45+D46</f>
        <v>0</v>
      </c>
      <c r="E47" s="1386">
        <f t="shared" ref="E47" si="16">E30+E39+E40+E43+E44+E45+E46</f>
        <v>0</v>
      </c>
      <c r="F47" s="1386">
        <f t="shared" ref="F47" si="17">F30+F39+F40+F43+F44+F45+F46</f>
        <v>0</v>
      </c>
      <c r="G47" s="1386">
        <f t="shared" ref="G47" si="18">G30+G39+G40+G43+G44+G45+G46</f>
        <v>0</v>
      </c>
      <c r="H47" s="1386">
        <f t="shared" ref="H47" si="19">H30+H39+H40+H43+H44+H45+H46</f>
        <v>0</v>
      </c>
      <c r="I47" s="1386">
        <f t="shared" ref="I47" si="20">I30+I39+I40+I43+I44+I45+I46</f>
        <v>0</v>
      </c>
      <c r="J47" s="1386">
        <f t="shared" ref="J47" si="21">J30+J39+J40+J43+J44+J45+J46</f>
        <v>0</v>
      </c>
      <c r="K47" s="1386">
        <f t="shared" ref="K47" si="22">K30+K39+K40+K43+K44+K45+K46</f>
        <v>0</v>
      </c>
      <c r="L47" s="1386">
        <f t="shared" ref="L47" si="23">L30+L39+L40+L43+L44+L45+L46</f>
        <v>0</v>
      </c>
      <c r="M47" s="1386">
        <f t="shared" ref="M47" si="24">M30+M39+M40+M43+M44+M45+M46</f>
        <v>0</v>
      </c>
      <c r="N47" s="1386">
        <f t="shared" ref="N47" si="25">N30+N39+N40+N43+N44+N45+N46</f>
        <v>0</v>
      </c>
      <c r="O47" s="1386">
        <f t="shared" ref="O47" si="26">O30+O39+O40+O43+O44+O45+O46</f>
        <v>0</v>
      </c>
      <c r="P47" s="1386">
        <f t="shared" ref="P47" si="27">P30+P39+P40+P43+P44+P45+P46</f>
        <v>0</v>
      </c>
    </row>
    <row r="49" spans="1:16" x14ac:dyDescent="0.25">
      <c r="A49" s="468" t="s">
        <v>428</v>
      </c>
      <c r="B49" s="469"/>
      <c r="C49" s="469"/>
      <c r="D49" s="723"/>
      <c r="E49" s="469"/>
      <c r="F49" s="469"/>
      <c r="G49" s="486"/>
      <c r="H49" s="855"/>
      <c r="I49" s="855"/>
      <c r="J49" s="855"/>
      <c r="K49" s="1553"/>
      <c r="L49" s="855"/>
      <c r="M49" s="855"/>
      <c r="N49" s="855"/>
      <c r="O49" s="855"/>
      <c r="P49" s="855"/>
    </row>
    <row r="50" spans="1:16" x14ac:dyDescent="0.25">
      <c r="A50" s="472"/>
      <c r="B50" s="471" t="s">
        <v>429</v>
      </c>
      <c r="C50" s="471"/>
      <c r="D50" s="471"/>
      <c r="E50" s="471"/>
      <c r="F50" s="471"/>
      <c r="G50" s="487" t="s">
        <v>22</v>
      </c>
      <c r="H50" s="856"/>
      <c r="I50" s="856"/>
      <c r="J50" s="856"/>
      <c r="K50" s="1549"/>
      <c r="L50" s="856"/>
      <c r="M50" s="856"/>
      <c r="N50" s="856"/>
      <c r="O50" s="856"/>
      <c r="P50" s="856"/>
    </row>
    <row r="51" spans="1:16" x14ac:dyDescent="0.25">
      <c r="A51" s="472"/>
      <c r="B51" s="471" t="s">
        <v>430</v>
      </c>
      <c r="C51" s="471"/>
      <c r="D51" s="471"/>
      <c r="E51" s="471"/>
      <c r="F51" s="471"/>
      <c r="G51" s="487" t="s">
        <v>433</v>
      </c>
      <c r="H51" s="856"/>
      <c r="I51" s="856"/>
      <c r="J51" s="856"/>
      <c r="K51" s="996"/>
      <c r="L51" s="856"/>
      <c r="M51" s="856"/>
      <c r="N51" s="856"/>
      <c r="O51" s="856"/>
      <c r="P51" s="856"/>
    </row>
    <row r="52" spans="1:16" x14ac:dyDescent="0.25">
      <c r="A52" s="472"/>
      <c r="B52" s="471" t="s">
        <v>431</v>
      </c>
      <c r="C52" s="471"/>
      <c r="D52" s="471"/>
      <c r="E52" s="471"/>
      <c r="F52" s="471"/>
      <c r="G52" s="487" t="s">
        <v>434</v>
      </c>
      <c r="H52" s="856"/>
      <c r="I52" s="856"/>
      <c r="J52" s="856"/>
      <c r="K52" s="996"/>
      <c r="L52" s="856"/>
      <c r="M52" s="856"/>
      <c r="N52" s="856"/>
      <c r="O52" s="856"/>
      <c r="P52" s="856"/>
    </row>
    <row r="53" spans="1:16" x14ac:dyDescent="0.25">
      <c r="A53" s="488"/>
      <c r="B53" s="489" t="s">
        <v>432</v>
      </c>
      <c r="C53" s="489"/>
      <c r="D53" s="724"/>
      <c r="E53" s="489"/>
      <c r="F53" s="489"/>
      <c r="G53" s="490" t="s">
        <v>435</v>
      </c>
      <c r="H53" s="856"/>
      <c r="I53" s="856"/>
      <c r="J53" s="856"/>
      <c r="K53" s="996"/>
      <c r="L53" s="856"/>
      <c r="M53" s="856"/>
      <c r="N53" s="856"/>
      <c r="O53" s="856"/>
      <c r="P53" s="856"/>
    </row>
  </sheetData>
  <sheetProtection algorithmName="SHA-512" hashValue="VJe+QSptlwTdf6RLZdlYqQkkm5uZ3bN13R9Cj5oD6uO6shlsJ0x8ebWKZta1fRha5DMLDEkzeAPPWqsK5CEnbg==" saltValue="3nzHrrZLc7ypSr3JAU6xcQ==" spinCount="100000" sheet="1" objects="1" scenarios="1"/>
  <mergeCells count="89">
    <mergeCell ref="P11:P12"/>
    <mergeCell ref="E30:E31"/>
    <mergeCell ref="F30:F31"/>
    <mergeCell ref="G30:G31"/>
    <mergeCell ref="H30:H31"/>
    <mergeCell ref="I30:I31"/>
    <mergeCell ref="J30:J31"/>
    <mergeCell ref="K30:K31"/>
    <mergeCell ref="L30:L31"/>
    <mergeCell ref="M30:M31"/>
    <mergeCell ref="N30:N31"/>
    <mergeCell ref="O30:O31"/>
    <mergeCell ref="P30:P31"/>
    <mergeCell ref="E13:E14"/>
    <mergeCell ref="F13:F14"/>
    <mergeCell ref="G13:G14"/>
    <mergeCell ref="A1:P1"/>
    <mergeCell ref="A5:P5"/>
    <mergeCell ref="A6:P6"/>
    <mergeCell ref="A7:P7"/>
    <mergeCell ref="A12:B12"/>
    <mergeCell ref="K11:K12"/>
    <mergeCell ref="E11:E12"/>
    <mergeCell ref="F11:F12"/>
    <mergeCell ref="G11:G12"/>
    <mergeCell ref="H11:H12"/>
    <mergeCell ref="I11:I12"/>
    <mergeCell ref="J11:J12"/>
    <mergeCell ref="L11:L12"/>
    <mergeCell ref="M11:M12"/>
    <mergeCell ref="N11:N12"/>
    <mergeCell ref="O11:O12"/>
    <mergeCell ref="A25:B25"/>
    <mergeCell ref="A13:B13"/>
    <mergeCell ref="A16:B16"/>
    <mergeCell ref="A17:B17"/>
    <mergeCell ref="A18:B18"/>
    <mergeCell ref="A19:B19"/>
    <mergeCell ref="A20:B20"/>
    <mergeCell ref="A21:B21"/>
    <mergeCell ref="A22:B22"/>
    <mergeCell ref="A23:B23"/>
    <mergeCell ref="A24:B24"/>
    <mergeCell ref="A14:B14"/>
    <mergeCell ref="A15:B15"/>
    <mergeCell ref="A36:B36"/>
    <mergeCell ref="A37:B37"/>
    <mergeCell ref="A38:B38"/>
    <mergeCell ref="A33:B33"/>
    <mergeCell ref="A34:B34"/>
    <mergeCell ref="L13:L14"/>
    <mergeCell ref="A45:B45"/>
    <mergeCell ref="A46:B46"/>
    <mergeCell ref="A47:B47"/>
    <mergeCell ref="A40:B40"/>
    <mergeCell ref="A43:B43"/>
    <mergeCell ref="A44:B44"/>
    <mergeCell ref="A41:B41"/>
    <mergeCell ref="A42:B42"/>
    <mergeCell ref="A39:B39"/>
    <mergeCell ref="A26:B26"/>
    <mergeCell ref="A27:B27"/>
    <mergeCell ref="A28:B28"/>
    <mergeCell ref="A31:B31"/>
    <mergeCell ref="A32:B32"/>
    <mergeCell ref="A35:B35"/>
    <mergeCell ref="N13:N14"/>
    <mergeCell ref="O13:O14"/>
    <mergeCell ref="P13:P14"/>
    <mergeCell ref="M13:M14"/>
    <mergeCell ref="E32:E33"/>
    <mergeCell ref="F32:F33"/>
    <mergeCell ref="G32:G33"/>
    <mergeCell ref="H32:H33"/>
    <mergeCell ref="I32:I33"/>
    <mergeCell ref="J32:J33"/>
    <mergeCell ref="K32:K33"/>
    <mergeCell ref="L32:L33"/>
    <mergeCell ref="N32:N33"/>
    <mergeCell ref="O32:O33"/>
    <mergeCell ref="H13:H14"/>
    <mergeCell ref="I13:I14"/>
    <mergeCell ref="D11:D12"/>
    <mergeCell ref="D13:D14"/>
    <mergeCell ref="D30:D31"/>
    <mergeCell ref="D32:D33"/>
    <mergeCell ref="K49:K50"/>
    <mergeCell ref="J13:J14"/>
    <mergeCell ref="K13:K14"/>
  </mergeCells>
  <printOptions horizontalCentered="1"/>
  <pageMargins left="0.4" right="0.4" top="0.5" bottom="0.5" header="0.3" footer="0.3"/>
  <pageSetup paperSize="9" scale="5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topLeftCell="A16" zoomScale="90" zoomScaleNormal="90" workbookViewId="0">
      <selection activeCell="C44" sqref="C44"/>
    </sheetView>
  </sheetViews>
  <sheetFormatPr defaultColWidth="8" defaultRowHeight="15" x14ac:dyDescent="0.25"/>
  <cols>
    <col min="1" max="1" width="20.140625" style="1" customWidth="1"/>
    <col min="2" max="2" width="45" style="1" customWidth="1"/>
    <col min="3" max="3" width="5.140625" style="1" bestFit="1" customWidth="1"/>
    <col min="4" max="10" width="11.42578125" style="1" customWidth="1"/>
    <col min="11" max="15" width="11" style="1" customWidth="1"/>
    <col min="16" max="16384" width="8" style="1"/>
  </cols>
  <sheetData>
    <row r="1" spans="1:15" s="3" customFormat="1" x14ac:dyDescent="0.25">
      <c r="A1" s="1749" t="s">
        <v>26</v>
      </c>
      <c r="B1" s="1749"/>
      <c r="C1" s="1749"/>
      <c r="D1" s="1749"/>
      <c r="E1" s="1749"/>
      <c r="F1" s="1749"/>
      <c r="G1" s="1749"/>
      <c r="H1" s="1749"/>
      <c r="I1" s="1749"/>
      <c r="J1" s="1749"/>
      <c r="K1" s="211"/>
      <c r="L1" s="211"/>
      <c r="M1" s="211"/>
      <c r="N1" s="211"/>
      <c r="O1" s="211"/>
    </row>
    <row r="2" spans="1:15" s="3" customFormat="1" ht="16.350000000000001" customHeight="1" x14ac:dyDescent="0.25">
      <c r="A2" s="280"/>
      <c r="B2" s="821"/>
      <c r="C2" s="174"/>
      <c r="D2" s="174"/>
      <c r="E2" s="174"/>
      <c r="F2" s="174"/>
      <c r="G2" s="174"/>
      <c r="H2" s="174"/>
      <c r="I2" s="174"/>
      <c r="J2" s="1218"/>
      <c r="K2" s="17"/>
      <c r="L2" s="17"/>
      <c r="M2" s="17"/>
      <c r="N2" s="17"/>
    </row>
    <row r="3" spans="1:15" s="3" customFormat="1" ht="16.350000000000001" customHeight="1" x14ac:dyDescent="0.25">
      <c r="A3" s="1751" t="s">
        <v>85</v>
      </c>
      <c r="B3" s="1751"/>
      <c r="C3" s="17"/>
      <c r="D3" s="17"/>
      <c r="E3" s="17"/>
      <c r="F3" s="17"/>
      <c r="G3" s="17"/>
      <c r="H3" s="17"/>
      <c r="I3" s="17"/>
      <c r="J3" s="44" t="s">
        <v>1027</v>
      </c>
      <c r="K3" s="17"/>
      <c r="L3" s="17"/>
      <c r="M3" s="17"/>
      <c r="N3" s="17"/>
    </row>
    <row r="4" spans="1:15" s="3" customFormat="1" ht="16.350000000000001" customHeight="1" x14ac:dyDescent="0.25">
      <c r="A4" s="1757" t="s">
        <v>298</v>
      </c>
      <c r="B4" s="1757"/>
      <c r="C4" s="1757"/>
      <c r="D4" s="1757"/>
      <c r="E4" s="1757"/>
      <c r="F4" s="1757"/>
      <c r="G4" s="1757"/>
      <c r="H4" s="1757"/>
      <c r="I4" s="1757"/>
      <c r="J4" s="1757"/>
      <c r="K4" s="217"/>
      <c r="L4" s="217"/>
      <c r="M4" s="217"/>
      <c r="N4" s="217"/>
      <c r="O4" s="217"/>
    </row>
    <row r="5" spans="1:15" s="3" customFormat="1" x14ac:dyDescent="0.25">
      <c r="A5" s="1639" t="s">
        <v>436</v>
      </c>
      <c r="B5" s="1639"/>
      <c r="C5" s="1639"/>
      <c r="D5" s="1639"/>
      <c r="E5" s="1639"/>
      <c r="F5" s="1639"/>
      <c r="G5" s="1639"/>
      <c r="H5" s="1639"/>
      <c r="I5" s="1639"/>
      <c r="J5" s="1639"/>
      <c r="K5" s="218"/>
      <c r="L5" s="218"/>
      <c r="M5" s="218"/>
      <c r="N5" s="218"/>
      <c r="O5" s="218"/>
    </row>
    <row r="6" spans="1:15" s="3" customFormat="1" x14ac:dyDescent="0.25">
      <c r="A6" s="64" t="s">
        <v>437</v>
      </c>
      <c r="B6" s="123"/>
      <c r="C6" s="123"/>
      <c r="D6" s="123"/>
      <c r="E6" s="123"/>
      <c r="F6" s="123"/>
      <c r="G6" s="123"/>
      <c r="H6" s="123"/>
      <c r="I6" s="123"/>
      <c r="J6" s="123"/>
      <c r="K6" s="1"/>
      <c r="L6" s="1"/>
      <c r="M6" s="1"/>
      <c r="N6" s="123"/>
      <c r="O6" s="123"/>
    </row>
    <row r="7" spans="1:15" ht="9" customHeight="1" x14ac:dyDescent="0.25">
      <c r="J7" s="13"/>
    </row>
    <row r="8" spans="1:15" x14ac:dyDescent="0.25">
      <c r="A8" s="491"/>
      <c r="B8" s="492"/>
      <c r="C8" s="493"/>
      <c r="D8" s="494"/>
      <c r="E8" s="1752" t="s">
        <v>438</v>
      </c>
      <c r="F8" s="1753"/>
      <c r="G8" s="1753"/>
      <c r="H8" s="1754"/>
      <c r="I8" s="495"/>
      <c r="J8" s="496"/>
    </row>
    <row r="9" spans="1:15" ht="60" x14ac:dyDescent="0.25">
      <c r="A9" s="497" t="s">
        <v>439</v>
      </c>
      <c r="B9" s="1755" t="s">
        <v>440</v>
      </c>
      <c r="C9" s="1756"/>
      <c r="D9" s="124" t="s">
        <v>441</v>
      </c>
      <c r="E9" s="498" t="s">
        <v>442</v>
      </c>
      <c r="F9" s="498" t="s">
        <v>443</v>
      </c>
      <c r="G9" s="498" t="s">
        <v>444</v>
      </c>
      <c r="H9" s="498" t="s">
        <v>445</v>
      </c>
      <c r="I9" s="126" t="s">
        <v>397</v>
      </c>
      <c r="J9" s="124" t="s">
        <v>446</v>
      </c>
    </row>
    <row r="10" spans="1:15" x14ac:dyDescent="0.25">
      <c r="A10" s="127" t="s">
        <v>11</v>
      </c>
      <c r="B10" s="1564" t="s">
        <v>12</v>
      </c>
      <c r="C10" s="1750"/>
      <c r="D10" s="228" t="s">
        <v>447</v>
      </c>
      <c r="E10" s="234" t="s">
        <v>448</v>
      </c>
      <c r="F10" s="16" t="s">
        <v>449</v>
      </c>
      <c r="G10" s="234" t="s">
        <v>450</v>
      </c>
      <c r="H10" s="234" t="s">
        <v>404</v>
      </c>
      <c r="I10" s="16" t="s">
        <v>451</v>
      </c>
      <c r="J10" s="234" t="s">
        <v>452</v>
      </c>
    </row>
    <row r="11" spans="1:15" ht="20.100000000000001" customHeight="1" x14ac:dyDescent="0.25">
      <c r="A11" s="499" t="s">
        <v>697</v>
      </c>
      <c r="B11" s="492"/>
      <c r="C11" s="500"/>
      <c r="D11" s="1553"/>
      <c r="E11" s="1553"/>
      <c r="F11" s="1553"/>
      <c r="G11" s="1553"/>
      <c r="H11" s="1553"/>
      <c r="I11" s="1553"/>
      <c r="J11" s="1746">
        <f>SUM(E11:I13)</f>
        <v>0</v>
      </c>
    </row>
    <row r="12" spans="1:15" ht="20.100000000000001" customHeight="1" x14ac:dyDescent="0.25">
      <c r="A12" s="501" t="s">
        <v>695</v>
      </c>
      <c r="B12" s="13"/>
      <c r="C12" s="19"/>
      <c r="D12" s="1532"/>
      <c r="E12" s="1532"/>
      <c r="F12" s="1532"/>
      <c r="G12" s="1532"/>
      <c r="H12" s="1532"/>
      <c r="I12" s="1532"/>
      <c r="J12" s="1758"/>
    </row>
    <row r="13" spans="1:15" ht="20.100000000000001" customHeight="1" x14ac:dyDescent="0.25">
      <c r="A13" s="502" t="s">
        <v>473</v>
      </c>
      <c r="B13" s="50"/>
      <c r="C13" s="33" t="s">
        <v>39</v>
      </c>
      <c r="D13" s="1549"/>
      <c r="E13" s="1549"/>
      <c r="F13" s="1549"/>
      <c r="G13" s="1549"/>
      <c r="H13" s="1549"/>
      <c r="I13" s="1549"/>
      <c r="J13" s="1653"/>
    </row>
    <row r="14" spans="1:15" ht="20.100000000000001" customHeight="1" x14ac:dyDescent="0.25">
      <c r="A14" s="511" t="s">
        <v>698</v>
      </c>
      <c r="B14" s="51"/>
      <c r="C14" s="512">
        <v>10</v>
      </c>
      <c r="D14" s="1052"/>
      <c r="E14" s="996"/>
      <c r="F14" s="996"/>
      <c r="G14" s="996"/>
      <c r="H14" s="996"/>
      <c r="I14" s="996"/>
      <c r="J14" s="1257">
        <f>SUM(E14:I14)</f>
        <v>0</v>
      </c>
    </row>
    <row r="15" spans="1:15" ht="20.100000000000001" customHeight="1" x14ac:dyDescent="0.25">
      <c r="A15" s="511" t="s">
        <v>468</v>
      </c>
      <c r="B15" s="51"/>
      <c r="C15" s="512">
        <v>11</v>
      </c>
      <c r="D15" s="1052"/>
      <c r="E15" s="996"/>
      <c r="F15" s="996"/>
      <c r="G15" s="996"/>
      <c r="H15" s="996"/>
      <c r="I15" s="996"/>
      <c r="J15" s="1257">
        <f t="shared" ref="J15:J20" si="0">SUM(E15:I15)</f>
        <v>0</v>
      </c>
    </row>
    <row r="16" spans="1:15" ht="20.100000000000001" customHeight="1" x14ac:dyDescent="0.25">
      <c r="A16" s="511" t="s">
        <v>469</v>
      </c>
      <c r="B16" s="51"/>
      <c r="C16" s="512">
        <v>12</v>
      </c>
      <c r="D16" s="1052"/>
      <c r="E16" s="996"/>
      <c r="F16" s="996"/>
      <c r="G16" s="996"/>
      <c r="H16" s="996"/>
      <c r="I16" s="996"/>
      <c r="J16" s="1257">
        <f t="shared" si="0"/>
        <v>0</v>
      </c>
    </row>
    <row r="17" spans="1:10" ht="20.100000000000001" customHeight="1" x14ac:dyDescent="0.25">
      <c r="A17" s="511" t="s">
        <v>470</v>
      </c>
      <c r="B17" s="51"/>
      <c r="C17" s="512">
        <v>13</v>
      </c>
      <c r="D17" s="1052"/>
      <c r="E17" s="996"/>
      <c r="F17" s="996"/>
      <c r="G17" s="996"/>
      <c r="H17" s="996"/>
      <c r="I17" s="996"/>
      <c r="J17" s="1257">
        <f t="shared" si="0"/>
        <v>0</v>
      </c>
    </row>
    <row r="18" spans="1:10" ht="20.100000000000001" customHeight="1" x14ac:dyDescent="0.25">
      <c r="A18" s="511" t="s">
        <v>472</v>
      </c>
      <c r="B18" s="51"/>
      <c r="C18" s="512">
        <v>14</v>
      </c>
      <c r="D18" s="1052"/>
      <c r="E18" s="996"/>
      <c r="F18" s="996"/>
      <c r="G18" s="996"/>
      <c r="H18" s="996"/>
      <c r="I18" s="996"/>
      <c r="J18" s="1257">
        <f t="shared" si="0"/>
        <v>0</v>
      </c>
    </row>
    <row r="19" spans="1:10" ht="20.100000000000001" customHeight="1" x14ac:dyDescent="0.25">
      <c r="A19" s="511" t="s">
        <v>699</v>
      </c>
      <c r="B19" s="51"/>
      <c r="C19" s="512">
        <v>15</v>
      </c>
      <c r="D19" s="1052"/>
      <c r="E19" s="996"/>
      <c r="F19" s="996"/>
      <c r="G19" s="996"/>
      <c r="H19" s="996"/>
      <c r="I19" s="996"/>
      <c r="J19" s="1257">
        <f t="shared" si="0"/>
        <v>0</v>
      </c>
    </row>
    <row r="20" spans="1:10" ht="20.100000000000001" customHeight="1" x14ac:dyDescent="0.25">
      <c r="A20" s="511" t="s">
        <v>471</v>
      </c>
      <c r="B20" s="51"/>
      <c r="C20" s="512">
        <v>16</v>
      </c>
      <c r="D20" s="1052"/>
      <c r="E20" s="996"/>
      <c r="F20" s="996"/>
      <c r="G20" s="996"/>
      <c r="H20" s="996"/>
      <c r="I20" s="996"/>
      <c r="J20" s="1257">
        <f t="shared" si="0"/>
        <v>0</v>
      </c>
    </row>
    <row r="21" spans="1:10" ht="19.5" customHeight="1" x14ac:dyDescent="0.25">
      <c r="A21" s="511" t="s">
        <v>700</v>
      </c>
      <c r="B21" s="51"/>
      <c r="C21" s="512">
        <v>17</v>
      </c>
      <c r="D21" s="1259">
        <f>SUM(D14:D20)</f>
        <v>0</v>
      </c>
      <c r="E21" s="1259">
        <f t="shared" ref="E21:J21" si="1">SUM(E14:E20)</f>
        <v>0</v>
      </c>
      <c r="F21" s="1259">
        <f t="shared" si="1"/>
        <v>0</v>
      </c>
      <c r="G21" s="1259">
        <f t="shared" si="1"/>
        <v>0</v>
      </c>
      <c r="H21" s="1259">
        <f t="shared" si="1"/>
        <v>0</v>
      </c>
      <c r="I21" s="1259">
        <f t="shared" si="1"/>
        <v>0</v>
      </c>
      <c r="J21" s="1259">
        <f t="shared" si="1"/>
        <v>0</v>
      </c>
    </row>
    <row r="22" spans="1:10" ht="24.75" customHeight="1" x14ac:dyDescent="0.25">
      <c r="A22" s="511" t="s">
        <v>696</v>
      </c>
      <c r="B22" s="51"/>
      <c r="C22" s="512">
        <v>18</v>
      </c>
      <c r="D22" s="1259">
        <f>D11+D21</f>
        <v>0</v>
      </c>
      <c r="E22" s="1259">
        <f t="shared" ref="E22:J22" si="2">E11+E21</f>
        <v>0</v>
      </c>
      <c r="F22" s="1259">
        <f t="shared" si="2"/>
        <v>0</v>
      </c>
      <c r="G22" s="1259">
        <f t="shared" si="2"/>
        <v>0</v>
      </c>
      <c r="H22" s="1259">
        <f t="shared" si="2"/>
        <v>0</v>
      </c>
      <c r="I22" s="1259">
        <f t="shared" si="2"/>
        <v>0</v>
      </c>
      <c r="J22" s="1259">
        <f t="shared" si="2"/>
        <v>0</v>
      </c>
    </row>
    <row r="23" spans="1:10" ht="27" customHeight="1" x14ac:dyDescent="0.25">
      <c r="A23" s="501" t="s">
        <v>455</v>
      </c>
      <c r="B23" s="13"/>
      <c r="C23" s="513"/>
      <c r="D23" s="1553"/>
      <c r="E23" s="1553"/>
      <c r="F23" s="1553"/>
      <c r="G23" s="1553"/>
      <c r="H23" s="1553"/>
      <c r="I23" s="1553"/>
      <c r="J23" s="1746">
        <f>SUM(E23:I24)</f>
        <v>0</v>
      </c>
    </row>
    <row r="24" spans="1:10" ht="20.100000000000001" customHeight="1" x14ac:dyDescent="0.25">
      <c r="A24" s="502" t="s">
        <v>473</v>
      </c>
      <c r="B24" s="50"/>
      <c r="C24" s="33">
        <v>19</v>
      </c>
      <c r="D24" s="1549"/>
      <c r="E24" s="1549"/>
      <c r="F24" s="1549"/>
      <c r="G24" s="1549"/>
      <c r="H24" s="1549"/>
      <c r="I24" s="1549"/>
      <c r="J24" s="1653"/>
    </row>
    <row r="25" spans="1:10" ht="20.100000000000001" customHeight="1" x14ac:dyDescent="0.25">
      <c r="A25" s="511" t="s">
        <v>698</v>
      </c>
      <c r="B25" s="51"/>
      <c r="C25" s="512">
        <v>20</v>
      </c>
      <c r="D25" s="1052"/>
      <c r="E25" s="996"/>
      <c r="F25" s="996"/>
      <c r="G25" s="996"/>
      <c r="H25" s="996"/>
      <c r="I25" s="996"/>
      <c r="J25" s="1257">
        <f t="shared" ref="J25:J31" si="3">SUM(E25:I25)</f>
        <v>0</v>
      </c>
    </row>
    <row r="26" spans="1:10" ht="20.100000000000001" customHeight="1" x14ac:dyDescent="0.25">
      <c r="A26" s="511" t="s">
        <v>468</v>
      </c>
      <c r="B26" s="51"/>
      <c r="C26" s="512">
        <v>21</v>
      </c>
      <c r="D26" s="1052"/>
      <c r="E26" s="996"/>
      <c r="F26" s="996"/>
      <c r="G26" s="996"/>
      <c r="H26" s="996"/>
      <c r="I26" s="996"/>
      <c r="J26" s="1257">
        <f t="shared" si="3"/>
        <v>0</v>
      </c>
    </row>
    <row r="27" spans="1:10" ht="20.100000000000001" customHeight="1" x14ac:dyDescent="0.25">
      <c r="A27" s="511" t="s">
        <v>469</v>
      </c>
      <c r="B27" s="51"/>
      <c r="C27" s="512">
        <v>22</v>
      </c>
      <c r="D27" s="1052"/>
      <c r="E27" s="996"/>
      <c r="F27" s="996"/>
      <c r="G27" s="996"/>
      <c r="H27" s="996"/>
      <c r="I27" s="996"/>
      <c r="J27" s="1257">
        <f t="shared" si="3"/>
        <v>0</v>
      </c>
    </row>
    <row r="28" spans="1:10" ht="20.100000000000001" customHeight="1" x14ac:dyDescent="0.25">
      <c r="A28" s="511" t="s">
        <v>470</v>
      </c>
      <c r="B28" s="51"/>
      <c r="C28" s="512">
        <v>23</v>
      </c>
      <c r="D28" s="1052"/>
      <c r="E28" s="996"/>
      <c r="F28" s="996"/>
      <c r="G28" s="996"/>
      <c r="H28" s="996"/>
      <c r="I28" s="996"/>
      <c r="J28" s="1257">
        <f t="shared" si="3"/>
        <v>0</v>
      </c>
    </row>
    <row r="29" spans="1:10" ht="20.100000000000001" customHeight="1" x14ac:dyDescent="0.25">
      <c r="A29" s="511" t="s">
        <v>472</v>
      </c>
      <c r="B29" s="51"/>
      <c r="C29" s="512">
        <v>24</v>
      </c>
      <c r="D29" s="1052"/>
      <c r="E29" s="996"/>
      <c r="F29" s="996"/>
      <c r="G29" s="996"/>
      <c r="H29" s="996"/>
      <c r="I29" s="996"/>
      <c r="J29" s="1257">
        <f t="shared" si="3"/>
        <v>0</v>
      </c>
    </row>
    <row r="30" spans="1:10" ht="20.100000000000001" customHeight="1" x14ac:dyDescent="0.25">
      <c r="A30" s="511" t="s">
        <v>699</v>
      </c>
      <c r="B30" s="51"/>
      <c r="C30" s="512">
        <v>25</v>
      </c>
      <c r="D30" s="1052"/>
      <c r="E30" s="996"/>
      <c r="F30" s="996"/>
      <c r="G30" s="996"/>
      <c r="H30" s="996"/>
      <c r="I30" s="996"/>
      <c r="J30" s="1257">
        <f t="shared" si="3"/>
        <v>0</v>
      </c>
    </row>
    <row r="31" spans="1:10" ht="20.100000000000001" customHeight="1" x14ac:dyDescent="0.25">
      <c r="A31" s="511" t="s">
        <v>471</v>
      </c>
      <c r="B31" s="51"/>
      <c r="C31" s="512">
        <v>26</v>
      </c>
      <c r="D31" s="1052"/>
      <c r="E31" s="996"/>
      <c r="F31" s="996"/>
      <c r="G31" s="996"/>
      <c r="H31" s="996"/>
      <c r="I31" s="996"/>
      <c r="J31" s="1257">
        <f t="shared" si="3"/>
        <v>0</v>
      </c>
    </row>
    <row r="32" spans="1:10" ht="20.100000000000001" customHeight="1" x14ac:dyDescent="0.25">
      <c r="A32" s="511" t="s">
        <v>702</v>
      </c>
      <c r="B32" s="51"/>
      <c r="C32" s="512">
        <v>45</v>
      </c>
      <c r="D32" s="1258">
        <f>SUM(D25:D31)</f>
        <v>0</v>
      </c>
      <c r="E32" s="1258">
        <f t="shared" ref="E32:J32" si="4">SUM(E25:E31)</f>
        <v>0</v>
      </c>
      <c r="F32" s="1258">
        <f t="shared" si="4"/>
        <v>0</v>
      </c>
      <c r="G32" s="1258">
        <f t="shared" si="4"/>
        <v>0</v>
      </c>
      <c r="H32" s="1258">
        <f t="shared" si="4"/>
        <v>0</v>
      </c>
      <c r="I32" s="1258">
        <f t="shared" si="4"/>
        <v>0</v>
      </c>
      <c r="J32" s="1258">
        <f t="shared" si="4"/>
        <v>0</v>
      </c>
    </row>
    <row r="33" spans="1:10" ht="20.100000000000001" customHeight="1" x14ac:dyDescent="0.25">
      <c r="A33" s="511" t="s">
        <v>454</v>
      </c>
      <c r="B33" s="51"/>
      <c r="C33" s="512">
        <v>46</v>
      </c>
      <c r="D33" s="1210">
        <f>D23+D32</f>
        <v>0</v>
      </c>
      <c r="E33" s="1210">
        <f t="shared" ref="E33:J33" si="5">E23+E32</f>
        <v>0</v>
      </c>
      <c r="F33" s="1210">
        <f t="shared" si="5"/>
        <v>0</v>
      </c>
      <c r="G33" s="1210">
        <f t="shared" si="5"/>
        <v>0</v>
      </c>
      <c r="H33" s="1210">
        <f t="shared" si="5"/>
        <v>0</v>
      </c>
      <c r="I33" s="1210">
        <f t="shared" si="5"/>
        <v>0</v>
      </c>
      <c r="J33" s="1210">
        <f t="shared" si="5"/>
        <v>0</v>
      </c>
    </row>
    <row r="34" spans="1:10" ht="20.100000000000001" customHeight="1" x14ac:dyDescent="0.25">
      <c r="A34" s="509" t="s">
        <v>415</v>
      </c>
      <c r="B34" s="136"/>
      <c r="C34" s="224">
        <v>99</v>
      </c>
      <c r="D34" s="1258">
        <f>D22+D33</f>
        <v>0</v>
      </c>
      <c r="E34" s="1258">
        <f t="shared" ref="E34:J34" si="6">E22+E33</f>
        <v>0</v>
      </c>
      <c r="F34" s="1258">
        <f t="shared" si="6"/>
        <v>0</v>
      </c>
      <c r="G34" s="1258">
        <f t="shared" si="6"/>
        <v>0</v>
      </c>
      <c r="H34" s="1258">
        <f t="shared" si="6"/>
        <v>0</v>
      </c>
      <c r="I34" s="1258">
        <f t="shared" si="6"/>
        <v>0</v>
      </c>
      <c r="J34" s="1258">
        <f t="shared" si="6"/>
        <v>0</v>
      </c>
    </row>
    <row r="35" spans="1:10" x14ac:dyDescent="0.25">
      <c r="J35" s="904"/>
    </row>
    <row r="36" spans="1:10" ht="20.100000000000001" customHeight="1" x14ac:dyDescent="0.25">
      <c r="A36" s="499" t="s">
        <v>703</v>
      </c>
      <c r="B36" s="492"/>
      <c r="C36" s="500"/>
      <c r="D36" s="1553"/>
      <c r="E36" s="1553"/>
      <c r="F36" s="1553"/>
      <c r="G36" s="1553"/>
      <c r="H36" s="1553"/>
      <c r="I36" s="1553"/>
      <c r="J36" s="1746">
        <f>SUM(E36:I37)</f>
        <v>0</v>
      </c>
    </row>
    <row r="37" spans="1:10" ht="30" customHeight="1" x14ac:dyDescent="0.25">
      <c r="A37" s="514" t="s">
        <v>704</v>
      </c>
      <c r="B37" s="30"/>
      <c r="C37" s="33">
        <v>39</v>
      </c>
      <c r="D37" s="1549"/>
      <c r="E37" s="1549"/>
      <c r="F37" s="1549"/>
      <c r="G37" s="1549"/>
      <c r="H37" s="1549"/>
      <c r="I37" s="1549"/>
      <c r="J37" s="1653"/>
    </row>
    <row r="38" spans="1:10" ht="30" customHeight="1" x14ac:dyDescent="0.25">
      <c r="A38" s="58" t="s">
        <v>705</v>
      </c>
      <c r="B38" s="53"/>
      <c r="C38" s="512">
        <v>49</v>
      </c>
      <c r="D38" s="996"/>
      <c r="E38" s="996"/>
      <c r="F38" s="996"/>
      <c r="G38" s="996"/>
      <c r="H38" s="996"/>
      <c r="I38" s="996"/>
      <c r="J38" s="1257">
        <f>SUM(E38:I38)</f>
        <v>0</v>
      </c>
    </row>
    <row r="39" spans="1:10" ht="30" customHeight="1" x14ac:dyDescent="0.25">
      <c r="A39" s="58" t="s">
        <v>706</v>
      </c>
      <c r="B39" s="53"/>
      <c r="C39" s="512">
        <v>59</v>
      </c>
      <c r="D39" s="881"/>
      <c r="E39" s="997"/>
      <c r="F39" s="997"/>
      <c r="G39" s="997"/>
      <c r="H39" s="997"/>
      <c r="I39" s="997"/>
      <c r="J39" s="1257">
        <f t="shared" ref="J39:J42" si="7">SUM(E39:I39)</f>
        <v>0</v>
      </c>
    </row>
    <row r="40" spans="1:10" ht="30" customHeight="1" x14ac:dyDescent="0.25">
      <c r="A40" s="1747" t="s">
        <v>707</v>
      </c>
      <c r="B40" s="1748"/>
      <c r="C40" s="512">
        <v>69</v>
      </c>
      <c r="D40" s="881"/>
      <c r="E40" s="997"/>
      <c r="F40" s="997"/>
      <c r="G40" s="997"/>
      <c r="H40" s="997"/>
      <c r="I40" s="997"/>
      <c r="J40" s="1257">
        <f t="shared" si="7"/>
        <v>0</v>
      </c>
    </row>
    <row r="41" spans="1:10" ht="30" customHeight="1" x14ac:dyDescent="0.25">
      <c r="A41" s="515" t="s">
        <v>708</v>
      </c>
      <c r="B41" s="25"/>
      <c r="C41" s="512">
        <v>79</v>
      </c>
      <c r="D41" s="881"/>
      <c r="E41" s="997"/>
      <c r="F41" s="997"/>
      <c r="G41" s="997"/>
      <c r="H41" s="997"/>
      <c r="I41" s="997"/>
      <c r="J41" s="1257">
        <f t="shared" si="7"/>
        <v>0</v>
      </c>
    </row>
    <row r="42" spans="1:10" ht="30" customHeight="1" x14ac:dyDescent="0.25">
      <c r="A42" s="516" t="s">
        <v>709</v>
      </c>
      <c r="B42" s="77"/>
      <c r="C42" s="517">
        <v>89</v>
      </c>
      <c r="D42" s="1054"/>
      <c r="E42" s="999"/>
      <c r="F42" s="999"/>
      <c r="G42" s="999"/>
      <c r="H42" s="999"/>
      <c r="I42" s="999"/>
      <c r="J42" s="1257">
        <f t="shared" si="7"/>
        <v>0</v>
      </c>
    </row>
    <row r="43" spans="1:10" ht="27" customHeight="1" x14ac:dyDescent="0.25">
      <c r="A43" s="518" t="s">
        <v>415</v>
      </c>
      <c r="B43" s="519"/>
      <c r="C43" s="506">
        <v>100</v>
      </c>
      <c r="D43" s="1257">
        <f>SUM(D36:D42)</f>
        <v>0</v>
      </c>
      <c r="E43" s="1257">
        <f t="shared" ref="E43:I43" si="8">SUM(E36:E42)</f>
        <v>0</v>
      </c>
      <c r="F43" s="1257">
        <f t="shared" si="8"/>
        <v>0</v>
      </c>
      <c r="G43" s="1257">
        <f t="shared" si="8"/>
        <v>0</v>
      </c>
      <c r="H43" s="1257">
        <f t="shared" si="8"/>
        <v>0</v>
      </c>
      <c r="I43" s="1257">
        <f t="shared" si="8"/>
        <v>0</v>
      </c>
      <c r="J43" s="1257">
        <f>SUM(J36:J42)</f>
        <v>0</v>
      </c>
    </row>
  </sheetData>
  <sheetProtection algorithmName="SHA-512" hashValue="Cv+/NAUKYFeNelJF4sI9wE59P9xv8uWx6LO/biGOy7b7wOQbnWpwrQnnfr6HRgEl805u6JfyYK2L/MoGw0YZTw==" saltValue="q55mE6Q3p7fexNTAKkXXdA==" spinCount="100000" sheet="1" objects="1" scenarios="1"/>
  <mergeCells count="29">
    <mergeCell ref="A40:B40"/>
    <mergeCell ref="A1:J1"/>
    <mergeCell ref="A5:J5"/>
    <mergeCell ref="B10:C10"/>
    <mergeCell ref="A3:B3"/>
    <mergeCell ref="E8:H8"/>
    <mergeCell ref="B9:C9"/>
    <mergeCell ref="A4:J4"/>
    <mergeCell ref="D11:D13"/>
    <mergeCell ref="E11:E13"/>
    <mergeCell ref="F11:F13"/>
    <mergeCell ref="G11:G13"/>
    <mergeCell ref="H11:H13"/>
    <mergeCell ref="I11:I13"/>
    <mergeCell ref="J11:J13"/>
    <mergeCell ref="D23:D24"/>
    <mergeCell ref="J23:J24"/>
    <mergeCell ref="D36:D37"/>
    <mergeCell ref="E36:E37"/>
    <mergeCell ref="F36:F37"/>
    <mergeCell ref="G36:G37"/>
    <mergeCell ref="H36:H37"/>
    <mergeCell ref="I36:I37"/>
    <mergeCell ref="J36:J37"/>
    <mergeCell ref="E23:E24"/>
    <mergeCell ref="F23:F24"/>
    <mergeCell ref="G23:G24"/>
    <mergeCell ref="H23:H24"/>
    <mergeCell ref="I23:I24"/>
  </mergeCells>
  <printOptions horizontalCentered="1"/>
  <pageMargins left="0.4" right="0.4" top="0.5" bottom="0.5" header="0.3" footer="0.3"/>
  <pageSetup paperSize="9" scale="6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topLeftCell="A3" zoomScale="90" zoomScaleNormal="90" workbookViewId="0">
      <selection activeCell="D20" sqref="D20:D21"/>
    </sheetView>
  </sheetViews>
  <sheetFormatPr defaultColWidth="8" defaultRowHeight="15" x14ac:dyDescent="0.25"/>
  <cols>
    <col min="1" max="1" width="16.140625" style="1" customWidth="1"/>
    <col min="2" max="2" width="30.42578125" style="1" customWidth="1"/>
    <col min="3" max="3" width="4.5703125" style="1" customWidth="1"/>
    <col min="4" max="10" width="11.85546875" style="1" customWidth="1"/>
    <col min="11" max="11" width="11.85546875" style="42" customWidth="1"/>
    <col min="12" max="13" width="12.28515625" style="42" customWidth="1"/>
    <col min="14" max="16384" width="8" style="1"/>
  </cols>
  <sheetData>
    <row r="1" spans="1:13" s="3" customFormat="1" x14ac:dyDescent="0.25">
      <c r="A1" s="1749" t="s">
        <v>31</v>
      </c>
      <c r="B1" s="1749"/>
      <c r="C1" s="1749"/>
      <c r="D1" s="1749"/>
      <c r="E1" s="1749"/>
      <c r="F1" s="1749"/>
      <c r="G1" s="1749"/>
      <c r="H1" s="1749"/>
      <c r="I1" s="1749"/>
      <c r="J1" s="1749"/>
      <c r="K1" s="1749"/>
      <c r="L1" s="41"/>
      <c r="M1" s="41"/>
    </row>
    <row r="2" spans="1:13" s="3" customFormat="1" ht="15" customHeight="1" x14ac:dyDescent="0.25">
      <c r="A2" s="280"/>
      <c r="B2" s="821"/>
      <c r="C2" s="174"/>
      <c r="D2" s="174"/>
      <c r="E2" s="174"/>
      <c r="F2" s="174"/>
      <c r="G2" s="174"/>
      <c r="H2" s="174"/>
      <c r="I2" s="174"/>
      <c r="J2" s="280"/>
      <c r="K2" s="1218"/>
      <c r="L2" s="41"/>
      <c r="M2" s="41"/>
    </row>
    <row r="3" spans="1:13" s="3" customFormat="1" x14ac:dyDescent="0.25">
      <c r="A3" s="1751" t="s">
        <v>85</v>
      </c>
      <c r="B3" s="1751"/>
      <c r="C3" s="17"/>
      <c r="D3" s="17"/>
      <c r="E3" s="17"/>
      <c r="F3" s="17"/>
      <c r="G3" s="17"/>
      <c r="H3" s="17"/>
      <c r="I3" s="17"/>
      <c r="K3" s="44" t="s">
        <v>1027</v>
      </c>
      <c r="L3" s="41"/>
      <c r="M3" s="41"/>
    </row>
    <row r="4" spans="1:13" s="3" customFormat="1" x14ac:dyDescent="0.25">
      <c r="A4" s="1757" t="s">
        <v>298</v>
      </c>
      <c r="B4" s="1757"/>
      <c r="C4" s="1757"/>
      <c r="D4" s="1757"/>
      <c r="E4" s="1757"/>
      <c r="F4" s="1757"/>
      <c r="G4" s="1757"/>
      <c r="H4" s="1757"/>
      <c r="I4" s="1757"/>
      <c r="J4" s="1757"/>
      <c r="K4" s="1757"/>
      <c r="L4" s="41"/>
      <c r="M4" s="41"/>
    </row>
    <row r="5" spans="1:13" s="3" customFormat="1" x14ac:dyDescent="0.25">
      <c r="A5" s="1562" t="s">
        <v>456</v>
      </c>
      <c r="B5" s="1562"/>
      <c r="C5" s="1562"/>
      <c r="D5" s="1562"/>
      <c r="E5" s="1562"/>
      <c r="F5" s="1562"/>
      <c r="G5" s="1562"/>
      <c r="H5" s="1562"/>
      <c r="I5" s="1562"/>
      <c r="J5" s="1562"/>
      <c r="K5" s="1562"/>
      <c r="L5" s="41"/>
      <c r="M5" s="41"/>
    </row>
    <row r="6" spans="1:13" s="3" customFormat="1" x14ac:dyDescent="0.25">
      <c r="A6" s="1562" t="s">
        <v>437</v>
      </c>
      <c r="B6" s="1562"/>
      <c r="C6" s="1562"/>
      <c r="D6" s="1562"/>
      <c r="E6" s="1562"/>
      <c r="F6" s="1562"/>
      <c r="G6" s="1562"/>
      <c r="H6" s="1562"/>
      <c r="I6" s="1562"/>
      <c r="J6" s="1562"/>
      <c r="K6" s="1562"/>
      <c r="L6" s="41"/>
      <c r="M6" s="41"/>
    </row>
    <row r="7" spans="1:13" ht="15.95" customHeight="1" x14ac:dyDescent="0.25">
      <c r="A7" s="520"/>
      <c r="B7" s="521"/>
      <c r="C7" s="522"/>
      <c r="D7" s="520"/>
      <c r="E7" s="1761" t="s">
        <v>438</v>
      </c>
      <c r="F7" s="1761"/>
      <c r="G7" s="1761"/>
      <c r="H7" s="1761"/>
      <c r="I7" s="496"/>
      <c r="J7" s="523"/>
      <c r="K7" s="314"/>
    </row>
    <row r="8" spans="1:13" ht="58.15" customHeight="1" x14ac:dyDescent="0.25">
      <c r="A8" s="124" t="s">
        <v>439</v>
      </c>
      <c r="B8" s="1759" t="s">
        <v>440</v>
      </c>
      <c r="C8" s="1760"/>
      <c r="D8" s="124" t="s">
        <v>457</v>
      </c>
      <c r="E8" s="524" t="s">
        <v>458</v>
      </c>
      <c r="F8" s="498" t="s">
        <v>459</v>
      </c>
      <c r="G8" s="524" t="s">
        <v>444</v>
      </c>
      <c r="H8" s="498" t="s">
        <v>460</v>
      </c>
      <c r="I8" s="126" t="s">
        <v>397</v>
      </c>
      <c r="J8" s="133" t="s">
        <v>446</v>
      </c>
      <c r="K8" s="525" t="s">
        <v>461</v>
      </c>
    </row>
    <row r="9" spans="1:13" ht="17.45" customHeight="1" x14ac:dyDescent="0.25">
      <c r="A9" s="127" t="s">
        <v>11</v>
      </c>
      <c r="B9" s="134" t="s">
        <v>12</v>
      </c>
      <c r="C9" s="135"/>
      <c r="D9" s="127" t="s">
        <v>13</v>
      </c>
      <c r="E9" s="234" t="s">
        <v>448</v>
      </c>
      <c r="F9" s="16" t="s">
        <v>449</v>
      </c>
      <c r="G9" s="234" t="s">
        <v>450</v>
      </c>
      <c r="H9" s="234" t="s">
        <v>404</v>
      </c>
      <c r="I9" s="16" t="s">
        <v>451</v>
      </c>
      <c r="J9" s="233" t="s">
        <v>452</v>
      </c>
      <c r="K9" s="47" t="s">
        <v>462</v>
      </c>
    </row>
    <row r="10" spans="1:13" ht="20.100000000000001" customHeight="1" x14ac:dyDescent="0.25">
      <c r="A10" s="651" t="s">
        <v>697</v>
      </c>
      <c r="B10" s="13"/>
      <c r="C10" s="131"/>
      <c r="D10" s="1553"/>
      <c r="E10" s="1553"/>
      <c r="F10" s="1553"/>
      <c r="G10" s="1553"/>
      <c r="H10" s="1553"/>
      <c r="I10" s="1553"/>
      <c r="J10" s="1746">
        <f>SUM(E10:I11)</f>
        <v>0</v>
      </c>
      <c r="K10" s="1553"/>
    </row>
    <row r="11" spans="1:13" ht="20.100000000000001" customHeight="1" x14ac:dyDescent="0.25">
      <c r="A11" s="708"/>
      <c r="B11" s="1260" t="s">
        <v>473</v>
      </c>
      <c r="C11" s="1261" t="s">
        <v>18</v>
      </c>
      <c r="D11" s="1549"/>
      <c r="E11" s="1549"/>
      <c r="F11" s="1549"/>
      <c r="G11" s="1549"/>
      <c r="H11" s="1549"/>
      <c r="I11" s="1549"/>
      <c r="J11" s="1653"/>
      <c r="K11" s="1549"/>
    </row>
    <row r="12" spans="1:13" ht="20.100000000000001" customHeight="1" x14ac:dyDescent="0.25">
      <c r="A12" s="648"/>
      <c r="B12" s="650" t="s">
        <v>474</v>
      </c>
      <c r="C12" s="649" t="s">
        <v>20</v>
      </c>
      <c r="D12" s="996"/>
      <c r="E12" s="1052"/>
      <c r="F12" s="996"/>
      <c r="G12" s="996"/>
      <c r="H12" s="996"/>
      <c r="I12" s="996"/>
      <c r="J12" s="1403">
        <f>SUM(E12:I12)</f>
        <v>0</v>
      </c>
      <c r="K12" s="996"/>
    </row>
    <row r="13" spans="1:13" ht="20.100000000000001" customHeight="1" x14ac:dyDescent="0.25">
      <c r="A13" s="648"/>
      <c r="B13" s="650" t="s">
        <v>710</v>
      </c>
      <c r="C13" s="649" t="s">
        <v>99</v>
      </c>
      <c r="D13" s="996"/>
      <c r="E13" s="1052"/>
      <c r="F13" s="996"/>
      <c r="G13" s="996"/>
      <c r="H13" s="996"/>
      <c r="I13" s="996"/>
      <c r="J13" s="1403">
        <f t="shared" ref="J13:J18" si="0">SUM(E13:I13)</f>
        <v>0</v>
      </c>
      <c r="K13" s="996"/>
    </row>
    <row r="14" spans="1:13" ht="20.100000000000001" customHeight="1" x14ac:dyDescent="0.25">
      <c r="A14" s="648"/>
      <c r="B14" s="650" t="s">
        <v>453</v>
      </c>
      <c r="C14" s="649" t="s">
        <v>25</v>
      </c>
      <c r="D14" s="996"/>
      <c r="E14" s="1052"/>
      <c r="F14" s="996"/>
      <c r="G14" s="996"/>
      <c r="H14" s="996"/>
      <c r="I14" s="996"/>
      <c r="J14" s="1403">
        <f t="shared" si="0"/>
        <v>0</v>
      </c>
      <c r="K14" s="996"/>
    </row>
    <row r="15" spans="1:13" ht="20.100000000000001" customHeight="1" x14ac:dyDescent="0.25">
      <c r="A15" s="648"/>
      <c r="B15" s="650" t="s">
        <v>475</v>
      </c>
      <c r="C15" s="649" t="s">
        <v>28</v>
      </c>
      <c r="D15" s="996"/>
      <c r="E15" s="1052"/>
      <c r="F15" s="996"/>
      <c r="G15" s="996"/>
      <c r="H15" s="996"/>
      <c r="I15" s="996"/>
      <c r="J15" s="1403">
        <f t="shared" si="0"/>
        <v>0</v>
      </c>
      <c r="K15" s="996"/>
    </row>
    <row r="16" spans="1:13" ht="20.100000000000001" customHeight="1" x14ac:dyDescent="0.25">
      <c r="A16" s="648"/>
      <c r="B16" s="650" t="s">
        <v>476</v>
      </c>
      <c r="C16" s="649" t="s">
        <v>30</v>
      </c>
      <c r="D16" s="996"/>
      <c r="E16" s="1052"/>
      <c r="F16" s="996"/>
      <c r="G16" s="996"/>
      <c r="H16" s="996"/>
      <c r="I16" s="996"/>
      <c r="J16" s="1403">
        <f t="shared" si="0"/>
        <v>0</v>
      </c>
      <c r="K16" s="996"/>
    </row>
    <row r="17" spans="1:11" ht="20.100000000000001" customHeight="1" x14ac:dyDescent="0.25">
      <c r="A17" s="648"/>
      <c r="B17" s="650" t="s">
        <v>711</v>
      </c>
      <c r="C17" s="649" t="s">
        <v>33</v>
      </c>
      <c r="D17" s="996"/>
      <c r="E17" s="1052"/>
      <c r="F17" s="996"/>
      <c r="G17" s="996"/>
      <c r="H17" s="996"/>
      <c r="I17" s="996"/>
      <c r="J17" s="1403">
        <f t="shared" si="0"/>
        <v>0</v>
      </c>
      <c r="K17" s="996"/>
    </row>
    <row r="18" spans="1:11" ht="20.100000000000001" customHeight="1" x14ac:dyDescent="0.25">
      <c r="A18" s="648"/>
      <c r="B18" s="650" t="s">
        <v>477</v>
      </c>
      <c r="C18" s="649" t="s">
        <v>36</v>
      </c>
      <c r="D18" s="996"/>
      <c r="E18" s="1052"/>
      <c r="F18" s="996"/>
      <c r="G18" s="996"/>
      <c r="H18" s="996"/>
      <c r="I18" s="996"/>
      <c r="J18" s="1403">
        <f t="shared" si="0"/>
        <v>0</v>
      </c>
      <c r="K18" s="996"/>
    </row>
    <row r="19" spans="1:11" ht="20.100000000000001" customHeight="1" x14ac:dyDescent="0.25">
      <c r="A19" s="652" t="s">
        <v>418</v>
      </c>
      <c r="B19" s="650"/>
      <c r="C19" s="641" t="s">
        <v>39</v>
      </c>
      <c r="D19" s="1210">
        <f>SUM(D10:D18)</f>
        <v>0</v>
      </c>
      <c r="E19" s="1210">
        <f t="shared" ref="E19:K19" si="1">SUM(E10:E18)</f>
        <v>0</v>
      </c>
      <c r="F19" s="1210">
        <f t="shared" si="1"/>
        <v>0</v>
      </c>
      <c r="G19" s="1210">
        <f t="shared" si="1"/>
        <v>0</v>
      </c>
      <c r="H19" s="1210">
        <f t="shared" si="1"/>
        <v>0</v>
      </c>
      <c r="I19" s="1210">
        <f t="shared" si="1"/>
        <v>0</v>
      </c>
      <c r="J19" s="1210">
        <f>SUM(J10:J18)</f>
        <v>0</v>
      </c>
      <c r="K19" s="1210">
        <f t="shared" si="1"/>
        <v>0</v>
      </c>
    </row>
    <row r="20" spans="1:11" ht="20.100000000000001" customHeight="1" x14ac:dyDescent="0.25">
      <c r="A20" s="1263" t="s">
        <v>701</v>
      </c>
      <c r="B20" s="13"/>
      <c r="C20" s="131"/>
      <c r="D20" s="1714"/>
      <c r="E20" s="1746">
        <f>SUM(E22:E25)</f>
        <v>0</v>
      </c>
      <c r="F20" s="1746">
        <f t="shared" ref="F20:I20" si="2">SUM(F22:F25)</f>
        <v>0</v>
      </c>
      <c r="G20" s="1746">
        <f>SUM(G22:G25)</f>
        <v>0</v>
      </c>
      <c r="H20" s="1746">
        <f t="shared" si="2"/>
        <v>0</v>
      </c>
      <c r="I20" s="1746">
        <f t="shared" si="2"/>
        <v>0</v>
      </c>
      <c r="J20" s="1746">
        <f>SUM(E20:I21)</f>
        <v>0</v>
      </c>
      <c r="K20" s="1746">
        <f>SUM(K22:K25)</f>
        <v>0</v>
      </c>
    </row>
    <row r="21" spans="1:11" ht="20.100000000000001" customHeight="1" x14ac:dyDescent="0.25">
      <c r="A21" s="1264" t="s">
        <v>463</v>
      </c>
      <c r="B21" s="1260"/>
      <c r="C21" s="699">
        <v>29</v>
      </c>
      <c r="D21" s="1715"/>
      <c r="E21" s="1653"/>
      <c r="F21" s="1653"/>
      <c r="G21" s="1653"/>
      <c r="H21" s="1653"/>
      <c r="I21" s="1653"/>
      <c r="J21" s="1653"/>
      <c r="K21" s="1653"/>
    </row>
    <row r="22" spans="1:11" ht="20.100000000000001" customHeight="1" x14ac:dyDescent="0.25">
      <c r="A22" s="929"/>
      <c r="B22" s="737"/>
      <c r="C22" s="859"/>
      <c r="D22" s="999"/>
      <c r="E22" s="1054"/>
      <c r="F22" s="999"/>
      <c r="G22" s="999"/>
      <c r="H22" s="999"/>
      <c r="I22" s="999"/>
      <c r="J22" s="1403">
        <f>SUM(E22:I22)</f>
        <v>0</v>
      </c>
      <c r="K22" s="999"/>
    </row>
    <row r="23" spans="1:11" ht="20.100000000000001" customHeight="1" x14ac:dyDescent="0.25">
      <c r="A23" s="930"/>
      <c r="B23" s="858"/>
      <c r="C23" s="857"/>
      <c r="D23" s="996"/>
      <c r="E23" s="1052"/>
      <c r="F23" s="996"/>
      <c r="G23" s="996"/>
      <c r="H23" s="996"/>
      <c r="I23" s="996"/>
      <c r="J23" s="1403">
        <f t="shared" ref="J23:J28" si="3">SUM(E23:I23)</f>
        <v>0</v>
      </c>
      <c r="K23" s="996"/>
    </row>
    <row r="24" spans="1:11" ht="20.100000000000001" customHeight="1" x14ac:dyDescent="0.25">
      <c r="A24" s="930"/>
      <c r="B24" s="858"/>
      <c r="C24" s="857"/>
      <c r="D24" s="996"/>
      <c r="E24" s="1052"/>
      <c r="F24" s="996"/>
      <c r="G24" s="996"/>
      <c r="H24" s="996"/>
      <c r="I24" s="996"/>
      <c r="J24" s="1403">
        <f t="shared" si="3"/>
        <v>0</v>
      </c>
      <c r="K24" s="996"/>
    </row>
    <row r="25" spans="1:11" ht="20.100000000000001" customHeight="1" x14ac:dyDescent="0.25">
      <c r="A25" s="930"/>
      <c r="B25" s="858"/>
      <c r="C25" s="857"/>
      <c r="D25" s="996"/>
      <c r="E25" s="1052"/>
      <c r="F25" s="996"/>
      <c r="G25" s="996"/>
      <c r="H25" s="996"/>
      <c r="I25" s="996"/>
      <c r="J25" s="1403">
        <f t="shared" si="3"/>
        <v>0</v>
      </c>
      <c r="K25" s="996"/>
    </row>
    <row r="26" spans="1:11" ht="20.100000000000001" customHeight="1" x14ac:dyDescent="0.25">
      <c r="A26" s="503" t="s">
        <v>464</v>
      </c>
      <c r="B26" s="130"/>
      <c r="C26" s="224">
        <v>39</v>
      </c>
      <c r="D26" s="1055"/>
      <c r="E26" s="1258">
        <f>SUM(E27:E30)</f>
        <v>0</v>
      </c>
      <c r="F26" s="1258">
        <f t="shared" ref="F26:I26" si="4">SUM(F27:F30)</f>
        <v>0</v>
      </c>
      <c r="G26" s="1258">
        <f t="shared" si="4"/>
        <v>0</v>
      </c>
      <c r="H26" s="1258">
        <f t="shared" si="4"/>
        <v>0</v>
      </c>
      <c r="I26" s="1258">
        <f t="shared" si="4"/>
        <v>0</v>
      </c>
      <c r="J26" s="1403">
        <f t="shared" si="3"/>
        <v>0</v>
      </c>
      <c r="K26" s="1211">
        <f>SUM(K27:K30)</f>
        <v>0</v>
      </c>
    </row>
    <row r="27" spans="1:11" ht="20.100000000000001" customHeight="1" x14ac:dyDescent="0.25">
      <c r="A27" s="929"/>
      <c r="B27" s="737"/>
      <c r="C27" s="859"/>
      <c r="D27" s="999"/>
      <c r="E27" s="1054"/>
      <c r="F27" s="999"/>
      <c r="G27" s="999"/>
      <c r="H27" s="999"/>
      <c r="I27" s="999"/>
      <c r="J27" s="1403">
        <f t="shared" si="3"/>
        <v>0</v>
      </c>
      <c r="K27" s="999"/>
    </row>
    <row r="28" spans="1:11" ht="20.100000000000001" customHeight="1" x14ac:dyDescent="0.25">
      <c r="A28" s="930"/>
      <c r="B28" s="858"/>
      <c r="C28" s="857"/>
      <c r="D28" s="996"/>
      <c r="E28" s="1052"/>
      <c r="F28" s="996"/>
      <c r="G28" s="996"/>
      <c r="H28" s="996"/>
      <c r="I28" s="996"/>
      <c r="J28" s="1403">
        <f t="shared" si="3"/>
        <v>0</v>
      </c>
      <c r="K28" s="996"/>
    </row>
    <row r="29" spans="1:11" ht="20.100000000000001" customHeight="1" x14ac:dyDescent="0.25">
      <c r="A29" s="930"/>
      <c r="B29" s="858"/>
      <c r="C29" s="857"/>
      <c r="D29" s="996"/>
      <c r="E29" s="1052"/>
      <c r="F29" s="996"/>
      <c r="G29" s="996"/>
      <c r="H29" s="996"/>
      <c r="I29" s="996"/>
      <c r="J29" s="1403">
        <f>SUM(E29:I29)</f>
        <v>0</v>
      </c>
      <c r="K29" s="996"/>
    </row>
    <row r="30" spans="1:11" ht="20.100000000000001" customHeight="1" x14ac:dyDescent="0.25">
      <c r="A30" s="930"/>
      <c r="B30" s="858"/>
      <c r="C30" s="857"/>
      <c r="D30" s="996"/>
      <c r="E30" s="1052"/>
      <c r="F30" s="996"/>
      <c r="G30" s="996"/>
      <c r="H30" s="996"/>
      <c r="I30" s="996"/>
      <c r="J30" s="1403">
        <f t="shared" ref="J30:J35" si="5">SUM(E30:I30)</f>
        <v>0</v>
      </c>
      <c r="K30" s="996"/>
    </row>
    <row r="31" spans="1:11" ht="20.100000000000001" customHeight="1" x14ac:dyDescent="0.25">
      <c r="A31" s="653" t="s">
        <v>465</v>
      </c>
      <c r="B31" s="136"/>
      <c r="C31" s="224">
        <v>49</v>
      </c>
      <c r="D31" s="1056"/>
      <c r="E31" s="1404">
        <f>SUM(E32:E35)</f>
        <v>0</v>
      </c>
      <c r="F31" s="1404">
        <f t="shared" ref="F31:I31" si="6">SUM(F32:F35)</f>
        <v>0</v>
      </c>
      <c r="G31" s="1404">
        <f t="shared" si="6"/>
        <v>0</v>
      </c>
      <c r="H31" s="1404">
        <f t="shared" si="6"/>
        <v>0</v>
      </c>
      <c r="I31" s="1404">
        <f t="shared" si="6"/>
        <v>0</v>
      </c>
      <c r="J31" s="1403">
        <f t="shared" si="5"/>
        <v>0</v>
      </c>
      <c r="K31" s="1211">
        <f>SUM(K32:K35)</f>
        <v>0</v>
      </c>
    </row>
    <row r="32" spans="1:11" ht="20.100000000000001" customHeight="1" x14ac:dyDescent="0.25">
      <c r="A32" s="931"/>
      <c r="B32" s="737"/>
      <c r="C32" s="859"/>
      <c r="D32" s="999"/>
      <c r="E32" s="1054"/>
      <c r="F32" s="999"/>
      <c r="G32" s="999"/>
      <c r="H32" s="999"/>
      <c r="I32" s="999"/>
      <c r="J32" s="1403">
        <f t="shared" si="5"/>
        <v>0</v>
      </c>
      <c r="K32" s="999"/>
    </row>
    <row r="33" spans="1:11" ht="20.100000000000001" customHeight="1" x14ac:dyDescent="0.25">
      <c r="A33" s="930"/>
      <c r="B33" s="858"/>
      <c r="C33" s="857"/>
      <c r="D33" s="996"/>
      <c r="E33" s="1052"/>
      <c r="F33" s="996"/>
      <c r="G33" s="996"/>
      <c r="H33" s="996"/>
      <c r="I33" s="996"/>
      <c r="J33" s="1403">
        <f t="shared" si="5"/>
        <v>0</v>
      </c>
      <c r="K33" s="996"/>
    </row>
    <row r="34" spans="1:11" ht="20.100000000000001" customHeight="1" x14ac:dyDescent="0.25">
      <c r="A34" s="930"/>
      <c r="B34" s="858"/>
      <c r="C34" s="857"/>
      <c r="D34" s="996"/>
      <c r="E34" s="1052"/>
      <c r="F34" s="996"/>
      <c r="G34" s="996"/>
      <c r="H34" s="996"/>
      <c r="I34" s="996"/>
      <c r="J34" s="1403">
        <f t="shared" si="5"/>
        <v>0</v>
      </c>
      <c r="K34" s="996"/>
    </row>
    <row r="35" spans="1:11" ht="20.100000000000001" customHeight="1" x14ac:dyDescent="0.25">
      <c r="A35" s="930"/>
      <c r="B35" s="858"/>
      <c r="C35" s="857"/>
      <c r="D35" s="996"/>
      <c r="E35" s="1052"/>
      <c r="F35" s="996"/>
      <c r="G35" s="996"/>
      <c r="H35" s="996"/>
      <c r="I35" s="996"/>
      <c r="J35" s="1403">
        <f t="shared" si="5"/>
        <v>0</v>
      </c>
      <c r="K35" s="996"/>
    </row>
    <row r="36" spans="1:11" ht="20.100000000000001" customHeight="1" x14ac:dyDescent="0.25">
      <c r="A36" s="654" t="s">
        <v>466</v>
      </c>
      <c r="B36" s="130"/>
      <c r="C36" s="224">
        <v>59</v>
      </c>
      <c r="D36" s="1055"/>
      <c r="E36" s="1258">
        <f>SUM(E37:E40)</f>
        <v>0</v>
      </c>
      <c r="F36" s="1258">
        <f t="shared" ref="F36:I36" si="7">SUM(F37:F40)</f>
        <v>0</v>
      </c>
      <c r="G36" s="1258">
        <f t="shared" si="7"/>
        <v>0</v>
      </c>
      <c r="H36" s="1258">
        <f t="shared" si="7"/>
        <v>0</v>
      </c>
      <c r="I36" s="1258">
        <f t="shared" si="7"/>
        <v>0</v>
      </c>
      <c r="J36" s="1403">
        <f>SUM(E36:I36)</f>
        <v>0</v>
      </c>
      <c r="K36" s="1211">
        <f>SUM(K37:K40)</f>
        <v>0</v>
      </c>
    </row>
    <row r="37" spans="1:11" ht="20.100000000000001" customHeight="1" x14ac:dyDescent="0.25">
      <c r="A37" s="931"/>
      <c r="B37" s="737"/>
      <c r="C37" s="859"/>
      <c r="D37" s="999"/>
      <c r="E37" s="1054"/>
      <c r="F37" s="999"/>
      <c r="G37" s="999"/>
      <c r="H37" s="999"/>
      <c r="I37" s="999"/>
      <c r="J37" s="1403">
        <f t="shared" ref="J37:J39" si="8">SUM(E37:I37)</f>
        <v>0</v>
      </c>
      <c r="K37" s="999"/>
    </row>
    <row r="38" spans="1:11" ht="20.100000000000001" customHeight="1" x14ac:dyDescent="0.25">
      <c r="A38" s="930"/>
      <c r="B38" s="858"/>
      <c r="C38" s="857"/>
      <c r="D38" s="996"/>
      <c r="E38" s="1052"/>
      <c r="F38" s="996"/>
      <c r="G38" s="996"/>
      <c r="H38" s="996"/>
      <c r="I38" s="996"/>
      <c r="J38" s="1403">
        <f t="shared" si="8"/>
        <v>0</v>
      </c>
      <c r="K38" s="996"/>
    </row>
    <row r="39" spans="1:11" ht="20.100000000000001" customHeight="1" x14ac:dyDescent="0.25">
      <c r="A39" s="930"/>
      <c r="B39" s="858"/>
      <c r="C39" s="857"/>
      <c r="D39" s="996"/>
      <c r="E39" s="1052"/>
      <c r="F39" s="996"/>
      <c r="G39" s="996"/>
      <c r="H39" s="996"/>
      <c r="I39" s="996"/>
      <c r="J39" s="1403">
        <f t="shared" si="8"/>
        <v>0</v>
      </c>
      <c r="K39" s="996"/>
    </row>
    <row r="40" spans="1:11" ht="20.100000000000001" customHeight="1" x14ac:dyDescent="0.25">
      <c r="A40" s="932"/>
      <c r="B40" s="739"/>
      <c r="C40" s="860"/>
      <c r="D40" s="997"/>
      <c r="E40" s="881"/>
      <c r="F40" s="997"/>
      <c r="G40" s="997"/>
      <c r="H40" s="997"/>
      <c r="I40" s="997"/>
      <c r="J40" s="1403">
        <f>SUM(E40:I40)</f>
        <v>0</v>
      </c>
      <c r="K40" s="997"/>
    </row>
    <row r="41" spans="1:11" ht="20.100000000000001" customHeight="1" x14ac:dyDescent="0.25">
      <c r="A41" s="510" t="s">
        <v>467</v>
      </c>
      <c r="B41" s="36"/>
      <c r="C41" s="224">
        <v>79</v>
      </c>
      <c r="D41" s="1056"/>
      <c r="E41" s="1057"/>
      <c r="F41" s="998"/>
      <c r="G41" s="998"/>
      <c r="H41" s="998"/>
      <c r="I41" s="998"/>
      <c r="J41" s="1403">
        <f>SUM(E41:I41)</f>
        <v>0</v>
      </c>
      <c r="K41" s="997"/>
    </row>
    <row r="42" spans="1:11" ht="20.100000000000001" customHeight="1" x14ac:dyDescent="0.25">
      <c r="A42" s="509" t="s">
        <v>418</v>
      </c>
      <c r="B42" s="136"/>
      <c r="C42" s="224">
        <v>89</v>
      </c>
      <c r="D42" s="1056"/>
      <c r="E42" s="1404">
        <f>E20+E26+E31+E36+E41</f>
        <v>0</v>
      </c>
      <c r="F42" s="1404">
        <f t="shared" ref="F42:I42" si="9">F20+F26+F31+F36+F41</f>
        <v>0</v>
      </c>
      <c r="G42" s="1404">
        <f t="shared" si="9"/>
        <v>0</v>
      </c>
      <c r="H42" s="1404">
        <f t="shared" si="9"/>
        <v>0</v>
      </c>
      <c r="I42" s="1404">
        <f t="shared" si="9"/>
        <v>0</v>
      </c>
      <c r="J42" s="1404">
        <f>J20+J26+J31+J36+J41</f>
        <v>0</v>
      </c>
      <c r="K42" s="1404">
        <f>K20+K26+K31+K36+K41</f>
        <v>0</v>
      </c>
    </row>
    <row r="44" spans="1:11" x14ac:dyDescent="0.25">
      <c r="K44" s="294"/>
    </row>
    <row r="45" spans="1:11" x14ac:dyDescent="0.25">
      <c r="K45" s="319"/>
    </row>
  </sheetData>
  <sheetProtection algorithmName="SHA-512" hashValue="hWAzI8qXbFQueppQt2nwAp4ZREMuypC3D80yfKcQW1mpkFN016W6IXEt8WbfQ0alM+ZVqsgAIosM2T4A8o2wcg==" saltValue="aMimWwgl4azOqKnAXlBxbg==" spinCount="100000" sheet="1" objects="1" scenarios="1" insertRows="0"/>
  <mergeCells count="23">
    <mergeCell ref="D20:D21"/>
    <mergeCell ref="B8:C8"/>
    <mergeCell ref="A1:K1"/>
    <mergeCell ref="A3:B3"/>
    <mergeCell ref="A4:K4"/>
    <mergeCell ref="A5:K5"/>
    <mergeCell ref="A6:K6"/>
    <mergeCell ref="E7:H7"/>
    <mergeCell ref="D10:D11"/>
    <mergeCell ref="E10:E11"/>
    <mergeCell ref="F10:F11"/>
    <mergeCell ref="G10:G11"/>
    <mergeCell ref="H10:H11"/>
    <mergeCell ref="I10:I11"/>
    <mergeCell ref="J10:J11"/>
    <mergeCell ref="K10:K11"/>
    <mergeCell ref="J20:J21"/>
    <mergeCell ref="K20:K21"/>
    <mergeCell ref="E20:E21"/>
    <mergeCell ref="F20:F21"/>
    <mergeCell ref="G20:G21"/>
    <mergeCell ref="H20:H21"/>
    <mergeCell ref="I20:I21"/>
  </mergeCells>
  <printOptions horizontalCentered="1"/>
  <pageMargins left="0.4" right="0.4" top="0.75" bottom="0.75" header="0.3" footer="0.3"/>
  <pageSetup paperSize="9" scale="6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topLeftCell="A7" zoomScaleNormal="100" workbookViewId="0">
      <selection activeCell="J42" sqref="J42"/>
    </sheetView>
  </sheetViews>
  <sheetFormatPr defaultColWidth="8" defaultRowHeight="15" x14ac:dyDescent="0.25"/>
  <cols>
    <col min="1" max="1" width="20.42578125" style="1" customWidth="1"/>
    <col min="2" max="2" width="39.5703125" style="1" customWidth="1"/>
    <col min="3" max="3" width="4.42578125" style="1" customWidth="1"/>
    <col min="4" max="4" width="12.5703125" style="1" customWidth="1"/>
    <col min="5" max="8" width="12.7109375" style="1" customWidth="1"/>
    <col min="9" max="9" width="14.140625" style="1" customWidth="1"/>
    <col min="10" max="10" width="12.7109375" style="1" customWidth="1"/>
    <col min="11" max="16384" width="8" style="1"/>
  </cols>
  <sheetData>
    <row r="1" spans="1:10" s="3" customFormat="1" x14ac:dyDescent="0.25">
      <c r="A1" s="1749" t="s">
        <v>34</v>
      </c>
      <c r="B1" s="1749"/>
      <c r="C1" s="1749"/>
      <c r="D1" s="1749"/>
      <c r="E1" s="1749"/>
      <c r="F1" s="1749"/>
      <c r="G1" s="1749"/>
      <c r="H1" s="1749"/>
      <c r="I1" s="1749"/>
      <c r="J1" s="1749"/>
    </row>
    <row r="2" spans="1:10" s="3" customFormat="1" ht="15" customHeight="1" x14ac:dyDescent="0.25">
      <c r="A2" s="280"/>
      <c r="B2" s="821"/>
      <c r="C2" s="174"/>
      <c r="D2" s="174"/>
      <c r="E2" s="174"/>
      <c r="F2" s="174"/>
      <c r="G2" s="174"/>
      <c r="H2" s="174"/>
      <c r="I2" s="280"/>
      <c r="J2" s="1218"/>
    </row>
    <row r="3" spans="1:10" s="3" customFormat="1" x14ac:dyDescent="0.25">
      <c r="A3" s="1751" t="s">
        <v>85</v>
      </c>
      <c r="B3" s="1751"/>
      <c r="C3" s="17"/>
      <c r="D3" s="17"/>
      <c r="E3" s="17"/>
      <c r="F3" s="17"/>
      <c r="G3" s="17"/>
      <c r="H3" s="17"/>
      <c r="J3" s="44" t="s">
        <v>1027</v>
      </c>
    </row>
    <row r="4" spans="1:10" s="3" customFormat="1" x14ac:dyDescent="0.25">
      <c r="A4" s="1757" t="s">
        <v>298</v>
      </c>
      <c r="B4" s="1757"/>
      <c r="C4" s="1757"/>
      <c r="D4" s="1757"/>
      <c r="E4" s="1757"/>
      <c r="F4" s="1757"/>
      <c r="G4" s="1757"/>
      <c r="H4" s="1757"/>
      <c r="I4" s="1757"/>
      <c r="J4" s="1757"/>
    </row>
    <row r="5" spans="1:10" s="3" customFormat="1" x14ac:dyDescent="0.25">
      <c r="A5" s="1639" t="s">
        <v>478</v>
      </c>
      <c r="B5" s="1639"/>
      <c r="C5" s="1639"/>
      <c r="D5" s="1639"/>
      <c r="E5" s="1639"/>
      <c r="F5" s="1639"/>
      <c r="G5" s="1639"/>
      <c r="H5" s="1639"/>
      <c r="I5" s="1639"/>
      <c r="J5" s="1639"/>
    </row>
    <row r="6" spans="1:10" s="3" customFormat="1" x14ac:dyDescent="0.25">
      <c r="A6" s="1766" t="s">
        <v>437</v>
      </c>
      <c r="B6" s="1766"/>
      <c r="C6" s="1766"/>
      <c r="D6" s="1766"/>
      <c r="E6" s="1766"/>
      <c r="F6" s="1766"/>
      <c r="G6" s="1766"/>
      <c r="H6" s="1766"/>
      <c r="I6" s="1766"/>
      <c r="J6" s="1766"/>
    </row>
    <row r="7" spans="1:10" ht="15.95" customHeight="1" x14ac:dyDescent="0.25">
      <c r="A7" s="612"/>
      <c r="B7" s="521"/>
      <c r="C7" s="522"/>
      <c r="D7" s="612"/>
      <c r="E7" s="1761" t="s">
        <v>438</v>
      </c>
      <c r="F7" s="1761"/>
      <c r="G7" s="1761"/>
      <c r="H7" s="1761"/>
      <c r="I7" s="523"/>
      <c r="J7" s="491"/>
    </row>
    <row r="8" spans="1:10" ht="45" x14ac:dyDescent="0.25">
      <c r="A8" s="124" t="s">
        <v>439</v>
      </c>
      <c r="B8" s="1759" t="s">
        <v>440</v>
      </c>
      <c r="C8" s="1760"/>
      <c r="D8" s="124" t="s">
        <v>479</v>
      </c>
      <c r="E8" s="524" t="s">
        <v>458</v>
      </c>
      <c r="F8" s="498" t="s">
        <v>459</v>
      </c>
      <c r="G8" s="524" t="s">
        <v>444</v>
      </c>
      <c r="H8" s="498" t="s">
        <v>460</v>
      </c>
      <c r="I8" s="527" t="s">
        <v>480</v>
      </c>
      <c r="J8" s="124" t="s">
        <v>461</v>
      </c>
    </row>
    <row r="9" spans="1:10" ht="15.75" customHeight="1" x14ac:dyDescent="0.25">
      <c r="A9" s="127" t="s">
        <v>11</v>
      </c>
      <c r="B9" s="134" t="s">
        <v>12</v>
      </c>
      <c r="C9" s="135"/>
      <c r="D9" s="127" t="s">
        <v>13</v>
      </c>
      <c r="E9" s="242" t="s">
        <v>448</v>
      </c>
      <c r="F9" s="16" t="s">
        <v>449</v>
      </c>
      <c r="G9" s="242" t="s">
        <v>450</v>
      </c>
      <c r="H9" s="242" t="s">
        <v>404</v>
      </c>
      <c r="I9" s="241" t="s">
        <v>452</v>
      </c>
      <c r="J9" s="127" t="s">
        <v>462</v>
      </c>
    </row>
    <row r="10" spans="1:10" x14ac:dyDescent="0.25">
      <c r="A10" s="1265" t="s">
        <v>697</v>
      </c>
      <c r="B10" s="655"/>
      <c r="C10" s="1266"/>
      <c r="D10" s="1765"/>
      <c r="E10" s="1765"/>
      <c r="F10" s="1765"/>
      <c r="G10" s="1765"/>
      <c r="H10" s="1765"/>
      <c r="I10" s="1762">
        <f>SUM(E10:H11)</f>
        <v>0</v>
      </c>
      <c r="J10" s="1763"/>
    </row>
    <row r="11" spans="1:10" ht="20.100000000000001" customHeight="1" x14ac:dyDescent="0.25">
      <c r="A11" s="708"/>
      <c r="B11" s="1260" t="s">
        <v>473</v>
      </c>
      <c r="C11" s="1261" t="s">
        <v>18</v>
      </c>
      <c r="D11" s="1647"/>
      <c r="E11" s="1647"/>
      <c r="F11" s="1647"/>
      <c r="G11" s="1647"/>
      <c r="H11" s="1647"/>
      <c r="I11" s="1650"/>
      <c r="J11" s="1764"/>
    </row>
    <row r="12" spans="1:10" ht="20.100000000000001" customHeight="1" x14ac:dyDescent="0.25">
      <c r="A12" s="648"/>
      <c r="B12" s="505" t="s">
        <v>474</v>
      </c>
      <c r="C12" s="641" t="s">
        <v>20</v>
      </c>
      <c r="D12" s="1267"/>
      <c r="E12" s="1268"/>
      <c r="F12" s="1267"/>
      <c r="G12" s="1267"/>
      <c r="H12" s="1267"/>
      <c r="I12" s="1274">
        <f>SUM(E12:H12)</f>
        <v>0</v>
      </c>
      <c r="J12" s="1267"/>
    </row>
    <row r="13" spans="1:10" ht="20.100000000000001" customHeight="1" x14ac:dyDescent="0.25">
      <c r="A13" s="648"/>
      <c r="B13" s="505" t="s">
        <v>710</v>
      </c>
      <c r="C13" s="641" t="s">
        <v>99</v>
      </c>
      <c r="D13" s="1267"/>
      <c r="E13" s="1268"/>
      <c r="F13" s="1267"/>
      <c r="G13" s="1267"/>
      <c r="H13" s="1267"/>
      <c r="I13" s="1274">
        <f t="shared" ref="I13:I27" si="0">SUM(E13:H13)</f>
        <v>0</v>
      </c>
      <c r="J13" s="1267"/>
    </row>
    <row r="14" spans="1:10" ht="20.100000000000001" customHeight="1" x14ac:dyDescent="0.25">
      <c r="A14" s="648"/>
      <c r="B14" s="505" t="s">
        <v>453</v>
      </c>
      <c r="C14" s="641" t="s">
        <v>25</v>
      </c>
      <c r="D14" s="1267"/>
      <c r="E14" s="1268"/>
      <c r="F14" s="1267"/>
      <c r="G14" s="1267"/>
      <c r="H14" s="1267"/>
      <c r="I14" s="1274">
        <f t="shared" si="0"/>
        <v>0</v>
      </c>
      <c r="J14" s="1267"/>
    </row>
    <row r="15" spans="1:10" ht="20.100000000000001" customHeight="1" x14ac:dyDescent="0.25">
      <c r="A15" s="648"/>
      <c r="B15" s="505" t="s">
        <v>475</v>
      </c>
      <c r="C15" s="641" t="s">
        <v>28</v>
      </c>
      <c r="D15" s="1267"/>
      <c r="E15" s="1268"/>
      <c r="F15" s="1267"/>
      <c r="G15" s="1267"/>
      <c r="H15" s="1267"/>
      <c r="I15" s="1274">
        <f t="shared" si="0"/>
        <v>0</v>
      </c>
      <c r="J15" s="1267"/>
    </row>
    <row r="16" spans="1:10" ht="20.100000000000001" customHeight="1" x14ac:dyDescent="0.25">
      <c r="A16" s="648"/>
      <c r="B16" s="505" t="s">
        <v>476</v>
      </c>
      <c r="C16" s="641" t="s">
        <v>30</v>
      </c>
      <c r="D16" s="1267"/>
      <c r="E16" s="1268"/>
      <c r="F16" s="1267"/>
      <c r="G16" s="1267"/>
      <c r="H16" s="1267"/>
      <c r="I16" s="1274">
        <f t="shared" si="0"/>
        <v>0</v>
      </c>
      <c r="J16" s="1267"/>
    </row>
    <row r="17" spans="1:10" ht="20.100000000000001" customHeight="1" x14ac:dyDescent="0.25">
      <c r="A17" s="648"/>
      <c r="B17" s="505" t="s">
        <v>711</v>
      </c>
      <c r="C17" s="641" t="s">
        <v>33</v>
      </c>
      <c r="D17" s="1267"/>
      <c r="E17" s="1268"/>
      <c r="F17" s="1267"/>
      <c r="G17" s="1267"/>
      <c r="H17" s="1267"/>
      <c r="I17" s="1274">
        <f t="shared" si="0"/>
        <v>0</v>
      </c>
      <c r="J17" s="1267"/>
    </row>
    <row r="18" spans="1:10" ht="20.100000000000001" customHeight="1" x14ac:dyDescent="0.25">
      <c r="A18" s="648"/>
      <c r="B18" s="505" t="s">
        <v>477</v>
      </c>
      <c r="C18" s="641" t="s">
        <v>36</v>
      </c>
      <c r="D18" s="1267"/>
      <c r="E18" s="1268"/>
      <c r="F18" s="1267"/>
      <c r="G18" s="1267"/>
      <c r="H18" s="1267"/>
      <c r="I18" s="1274">
        <f t="shared" si="0"/>
        <v>0</v>
      </c>
      <c r="J18" s="1267"/>
    </row>
    <row r="19" spans="1:10" ht="20.100000000000001" customHeight="1" x14ac:dyDescent="0.25">
      <c r="A19" s="526" t="s">
        <v>806</v>
      </c>
      <c r="B19" s="505"/>
      <c r="C19" s="641" t="s">
        <v>39</v>
      </c>
      <c r="D19" s="1273">
        <f>SUM(D10:D18)</f>
        <v>0</v>
      </c>
      <c r="E19" s="1273">
        <f t="shared" ref="E19:H19" si="1">SUM(E10:E18)</f>
        <v>0</v>
      </c>
      <c r="F19" s="1273">
        <f t="shared" si="1"/>
        <v>0</v>
      </c>
      <c r="G19" s="1273">
        <f t="shared" si="1"/>
        <v>0</v>
      </c>
      <c r="H19" s="1273">
        <f t="shared" si="1"/>
        <v>0</v>
      </c>
      <c r="I19" s="1273">
        <f>SUM(I10:I18)</f>
        <v>0</v>
      </c>
      <c r="J19" s="1273">
        <f>SUM(J10:J18)</f>
        <v>0</v>
      </c>
    </row>
    <row r="20" spans="1:10" ht="24.75" customHeight="1" x14ac:dyDescent="0.25">
      <c r="A20" s="656" t="s">
        <v>712</v>
      </c>
      <c r="B20" s="505"/>
      <c r="C20" s="504"/>
      <c r="D20" s="1267"/>
      <c r="E20" s="1268"/>
      <c r="F20" s="1267"/>
      <c r="G20" s="1267"/>
      <c r="H20" s="1267"/>
      <c r="I20" s="1274">
        <f t="shared" si="0"/>
        <v>0</v>
      </c>
      <c r="J20" s="1267"/>
    </row>
    <row r="21" spans="1:10" ht="20.100000000000001" customHeight="1" x14ac:dyDescent="0.25">
      <c r="A21" s="933"/>
      <c r="B21" s="858"/>
      <c r="C21" s="857"/>
      <c r="D21" s="1267"/>
      <c r="E21" s="1268"/>
      <c r="F21" s="1267"/>
      <c r="G21" s="1267"/>
      <c r="H21" s="1267"/>
      <c r="I21" s="1274">
        <f t="shared" si="0"/>
        <v>0</v>
      </c>
      <c r="J21" s="1267"/>
    </row>
    <row r="22" spans="1:10" ht="20.100000000000001" customHeight="1" x14ac:dyDescent="0.25">
      <c r="A22" s="930"/>
      <c r="B22" s="858"/>
      <c r="C22" s="857"/>
      <c r="D22" s="1267"/>
      <c r="E22" s="1268"/>
      <c r="F22" s="1267"/>
      <c r="G22" s="1267"/>
      <c r="H22" s="1267"/>
      <c r="I22" s="1274">
        <f t="shared" si="0"/>
        <v>0</v>
      </c>
      <c r="J22" s="1267"/>
    </row>
    <row r="23" spans="1:10" ht="20.100000000000001" customHeight="1" x14ac:dyDescent="0.25">
      <c r="A23" s="930"/>
      <c r="B23" s="858"/>
      <c r="C23" s="857"/>
      <c r="D23" s="1267"/>
      <c r="E23" s="1268"/>
      <c r="F23" s="1267"/>
      <c r="G23" s="1267"/>
      <c r="H23" s="1267"/>
      <c r="I23" s="1274">
        <f t="shared" si="0"/>
        <v>0</v>
      </c>
      <c r="J23" s="1267"/>
    </row>
    <row r="24" spans="1:10" ht="20.100000000000001" customHeight="1" x14ac:dyDescent="0.25">
      <c r="A24" s="930"/>
      <c r="B24" s="858"/>
      <c r="C24" s="857"/>
      <c r="D24" s="1267"/>
      <c r="E24" s="1268"/>
      <c r="F24" s="1267"/>
      <c r="G24" s="1267"/>
      <c r="H24" s="1267"/>
      <c r="I24" s="1274">
        <f t="shared" si="0"/>
        <v>0</v>
      </c>
      <c r="J24" s="1267"/>
    </row>
    <row r="25" spans="1:10" ht="20.100000000000001" customHeight="1" x14ac:dyDescent="0.25">
      <c r="A25" s="930"/>
      <c r="B25" s="858"/>
      <c r="C25" s="857"/>
      <c r="D25" s="1267"/>
      <c r="E25" s="1268"/>
      <c r="F25" s="1267"/>
      <c r="G25" s="1267"/>
      <c r="H25" s="1267"/>
      <c r="I25" s="1274">
        <f t="shared" si="0"/>
        <v>0</v>
      </c>
      <c r="J25" s="1267"/>
    </row>
    <row r="26" spans="1:10" ht="20.100000000000001" customHeight="1" x14ac:dyDescent="0.25">
      <c r="A26" s="930"/>
      <c r="B26" s="858"/>
      <c r="C26" s="857"/>
      <c r="D26" s="1267"/>
      <c r="E26" s="1268"/>
      <c r="F26" s="1267"/>
      <c r="G26" s="1267"/>
      <c r="H26" s="1267"/>
      <c r="I26" s="1274">
        <f t="shared" si="0"/>
        <v>0</v>
      </c>
      <c r="J26" s="1267"/>
    </row>
    <row r="27" spans="1:10" ht="20.100000000000001" customHeight="1" x14ac:dyDescent="0.25">
      <c r="A27" s="932"/>
      <c r="B27" s="739"/>
      <c r="C27" s="860"/>
      <c r="D27" s="1269"/>
      <c r="E27" s="1270"/>
      <c r="F27" s="1269"/>
      <c r="G27" s="1269"/>
      <c r="H27" s="1269"/>
      <c r="I27" s="1274">
        <f t="shared" si="0"/>
        <v>0</v>
      </c>
      <c r="J27" s="1269"/>
    </row>
    <row r="28" spans="1:10" ht="20.100000000000001" customHeight="1" x14ac:dyDescent="0.25">
      <c r="A28" s="518" t="s">
        <v>481</v>
      </c>
      <c r="B28" s="519"/>
      <c r="C28" s="506">
        <v>89</v>
      </c>
      <c r="D28" s="1271"/>
      <c r="E28" s="1272">
        <f>SUM(E20:E27)</f>
        <v>0</v>
      </c>
      <c r="F28" s="1272">
        <f t="shared" ref="F28:H28" si="2">SUM(F20:F27)</f>
        <v>0</v>
      </c>
      <c r="G28" s="1272">
        <f t="shared" si="2"/>
        <v>0</v>
      </c>
      <c r="H28" s="1272">
        <f t="shared" si="2"/>
        <v>0</v>
      </c>
      <c r="I28" s="1272">
        <f>SUM(I20:I27)</f>
        <v>0</v>
      </c>
      <c r="J28" s="1272">
        <f>SUM(J20:J27)</f>
        <v>0</v>
      </c>
    </row>
    <row r="30" spans="1:10" x14ac:dyDescent="0.25">
      <c r="J30" s="294"/>
    </row>
    <row r="31" spans="1:10" x14ac:dyDescent="0.25">
      <c r="J31" s="319"/>
    </row>
  </sheetData>
  <sheetProtection algorithmName="SHA-512" hashValue="j5ZjXDMhecIcSlBvaFjkeWrISS3e/975TjTug+P27eIpasup8Go5BJJPxTIaqB4ZovFgNiixETF64Qy+3IT0Iw==" saltValue="WBrznUbcTjYswxYb85O7tQ==" spinCount="100000" sheet="1" objects="1" scenarios="1" insertRows="0"/>
  <mergeCells count="14">
    <mergeCell ref="B8:C8"/>
    <mergeCell ref="A1:J1"/>
    <mergeCell ref="A3:B3"/>
    <mergeCell ref="A4:J4"/>
    <mergeCell ref="A5:J5"/>
    <mergeCell ref="A6:J6"/>
    <mergeCell ref="E7:H7"/>
    <mergeCell ref="I10:I11"/>
    <mergeCell ref="J10:J11"/>
    <mergeCell ref="D10:D11"/>
    <mergeCell ref="E10:E11"/>
    <mergeCell ref="F10:F11"/>
    <mergeCell ref="G10:G11"/>
    <mergeCell ref="H10:H11"/>
  </mergeCells>
  <printOptions horizontalCentered="1"/>
  <pageMargins left="0.7" right="0.7" top="0.75" bottom="0.75" header="0.3" footer="0.3"/>
  <pageSetup paperSize="9" scale="8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zoomScaleNormal="100" workbookViewId="0">
      <selection activeCell="G36" sqref="G36"/>
    </sheetView>
  </sheetViews>
  <sheetFormatPr defaultRowHeight="15" x14ac:dyDescent="0.25"/>
  <cols>
    <col min="1" max="1" width="7.28515625" style="119" customWidth="1"/>
    <col min="2" max="2" width="9.140625" style="119"/>
    <col min="3" max="3" width="6.42578125" style="119" customWidth="1"/>
    <col min="4" max="4" width="9.85546875" style="119" customWidth="1"/>
    <col min="5" max="5" width="8.42578125" style="119" customWidth="1"/>
    <col min="6" max="6" width="5.42578125" style="119" customWidth="1"/>
    <col min="7" max="7" width="5" style="119" customWidth="1"/>
    <col min="8" max="8" width="11" style="119" customWidth="1"/>
    <col min="9" max="9" width="14.140625" style="119" customWidth="1"/>
    <col min="10" max="10" width="12.28515625" style="119" customWidth="1"/>
    <col min="11" max="11" width="13" style="119" customWidth="1"/>
    <col min="12" max="12" width="10.42578125" style="119" customWidth="1"/>
    <col min="13" max="16384" width="9.140625" style="119"/>
  </cols>
  <sheetData>
    <row r="1" spans="1:13" x14ac:dyDescent="0.25">
      <c r="A1" s="1499" t="s">
        <v>667</v>
      </c>
      <c r="B1" s="1499"/>
      <c r="C1" s="1499"/>
      <c r="D1" s="1499"/>
      <c r="E1" s="1499"/>
      <c r="F1" s="1499"/>
      <c r="G1" s="1499"/>
      <c r="H1" s="1499"/>
      <c r="I1" s="1499"/>
      <c r="J1" s="1499"/>
      <c r="K1" s="1499"/>
      <c r="L1" s="645"/>
      <c r="M1" s="645"/>
    </row>
    <row r="2" spans="1:13" x14ac:dyDescent="0.25">
      <c r="A2" s="733"/>
      <c r="B2" s="733"/>
      <c r="C2" s="733"/>
      <c r="D2" s="734"/>
      <c r="E2" s="734"/>
      <c r="F2" s="734"/>
      <c r="G2" s="734"/>
      <c r="H2" s="735"/>
      <c r="I2" s="735"/>
      <c r="J2" s="735"/>
      <c r="K2" s="1251"/>
    </row>
    <row r="3" spans="1:13" x14ac:dyDescent="0.25">
      <c r="A3" s="897" t="s">
        <v>776</v>
      </c>
      <c r="B3" s="898"/>
      <c r="C3" s="898"/>
      <c r="D3" s="904"/>
      <c r="E3" s="904"/>
      <c r="F3" s="904"/>
      <c r="G3" s="904"/>
      <c r="H3" s="889"/>
      <c r="I3" s="889"/>
      <c r="J3" s="889"/>
      <c r="K3" s="895" t="s">
        <v>1027</v>
      </c>
    </row>
    <row r="4" spans="1:13" x14ac:dyDescent="0.25">
      <c r="A4" s="904"/>
      <c r="B4" s="894"/>
      <c r="C4" s="894"/>
      <c r="D4" s="894"/>
      <c r="E4" s="894"/>
      <c r="F4" s="894"/>
      <c r="G4" s="894"/>
      <c r="H4" s="894"/>
      <c r="I4" s="889"/>
      <c r="J4" s="889"/>
      <c r="K4" s="889"/>
    </row>
    <row r="5" spans="1:13" x14ac:dyDescent="0.25">
      <c r="A5" s="1498" t="s">
        <v>770</v>
      </c>
      <c r="B5" s="1498"/>
      <c r="C5" s="1498"/>
      <c r="D5" s="1498"/>
      <c r="E5" s="1498"/>
      <c r="F5" s="1498"/>
      <c r="G5" s="1498"/>
      <c r="H5" s="1498"/>
      <c r="I5" s="1498"/>
      <c r="J5" s="1498"/>
      <c r="K5" s="1498"/>
      <c r="L5" s="644"/>
      <c r="M5" s="644"/>
    </row>
    <row r="6" spans="1:13" x14ac:dyDescent="0.25">
      <c r="A6" s="905" t="s">
        <v>727</v>
      </c>
      <c r="B6" s="736"/>
      <c r="C6" s="736"/>
      <c r="D6" s="736"/>
      <c r="E6" s="736"/>
      <c r="F6" s="736"/>
      <c r="G6" s="736"/>
      <c r="H6" s="896" t="s">
        <v>728</v>
      </c>
      <c r="I6" s="736"/>
      <c r="J6" s="736"/>
      <c r="K6" s="736"/>
    </row>
    <row r="7" spans="1:13" x14ac:dyDescent="0.25">
      <c r="A7" s="905" t="s">
        <v>729</v>
      </c>
      <c r="B7" s="736"/>
      <c r="C7" s="736"/>
      <c r="D7" s="736"/>
      <c r="E7" s="736"/>
      <c r="F7" s="736"/>
      <c r="G7" s="736"/>
      <c r="H7" s="736"/>
      <c r="I7" s="736"/>
      <c r="J7" s="736"/>
      <c r="K7" s="736"/>
    </row>
    <row r="8" spans="1:13" x14ac:dyDescent="0.25">
      <c r="A8" s="905" t="s">
        <v>730</v>
      </c>
      <c r="B8" s="736"/>
      <c r="C8" s="736"/>
      <c r="D8" s="736"/>
      <c r="E8" s="736"/>
      <c r="F8" s="736"/>
      <c r="G8" s="736"/>
      <c r="H8" s="896" t="s">
        <v>728</v>
      </c>
      <c r="I8" s="736"/>
      <c r="J8" s="736"/>
      <c r="K8" s="736"/>
    </row>
    <row r="9" spans="1:13" x14ac:dyDescent="0.25">
      <c r="A9" s="905" t="s">
        <v>729</v>
      </c>
      <c r="B9" s="736"/>
      <c r="C9" s="736"/>
      <c r="D9" s="736"/>
      <c r="E9" s="736"/>
      <c r="F9" s="736"/>
      <c r="G9" s="736"/>
      <c r="H9" s="736"/>
      <c r="I9" s="736"/>
      <c r="J9" s="736"/>
      <c r="K9" s="736"/>
    </row>
    <row r="10" spans="1:13" x14ac:dyDescent="0.25">
      <c r="A10" s="905" t="s">
        <v>784</v>
      </c>
      <c r="B10" s="896"/>
      <c r="C10" s="906"/>
      <c r="D10" s="896"/>
      <c r="E10" s="896"/>
      <c r="F10" s="896"/>
      <c r="G10" s="889"/>
      <c r="H10" s="906" t="s">
        <v>731</v>
      </c>
      <c r="I10" s="905" t="s">
        <v>788</v>
      </c>
      <c r="J10" s="889"/>
      <c r="K10" s="889"/>
    </row>
    <row r="11" spans="1:13" x14ac:dyDescent="0.25">
      <c r="A11" s="905" t="s">
        <v>732</v>
      </c>
      <c r="B11" s="904"/>
      <c r="C11" s="907"/>
      <c r="D11" s="736"/>
      <c r="E11" s="736"/>
      <c r="F11" s="736"/>
      <c r="G11" s="738"/>
      <c r="H11" s="739"/>
      <c r="I11" s="889"/>
      <c r="J11" s="889"/>
      <c r="K11" s="889"/>
    </row>
    <row r="12" spans="1:13" x14ac:dyDescent="0.25">
      <c r="A12" s="905" t="s">
        <v>787</v>
      </c>
      <c r="B12" s="904"/>
      <c r="C12" s="904"/>
      <c r="D12" s="904"/>
      <c r="E12" s="904"/>
      <c r="F12" s="904"/>
      <c r="G12" s="904"/>
      <c r="H12" s="904"/>
      <c r="I12" s="889"/>
      <c r="J12" s="889"/>
      <c r="K12" s="889"/>
    </row>
    <row r="13" spans="1:13" x14ac:dyDescent="0.25">
      <c r="A13" s="905"/>
      <c r="B13" s="904"/>
      <c r="C13" s="904"/>
      <c r="D13" s="904"/>
      <c r="E13" s="904"/>
      <c r="F13" s="904"/>
      <c r="G13" s="904"/>
      <c r="H13" s="904"/>
      <c r="I13" s="889"/>
      <c r="J13" s="889"/>
      <c r="K13" s="889"/>
    </row>
    <row r="14" spans="1:13" x14ac:dyDescent="0.25">
      <c r="A14" s="908" t="s">
        <v>733</v>
      </c>
      <c r="B14" s="896" t="s">
        <v>771</v>
      </c>
      <c r="C14" s="904"/>
      <c r="D14" s="904"/>
      <c r="E14" s="904"/>
      <c r="F14" s="904"/>
      <c r="G14" s="904"/>
      <c r="H14" s="904"/>
      <c r="I14" s="889"/>
      <c r="J14" s="889"/>
      <c r="K14" s="889"/>
    </row>
    <row r="15" spans="1:13" x14ac:dyDescent="0.25">
      <c r="A15" s="904"/>
      <c r="B15" s="904"/>
      <c r="C15" s="904"/>
      <c r="D15" s="904"/>
      <c r="E15" s="904"/>
      <c r="F15" s="904"/>
      <c r="G15" s="904"/>
      <c r="H15" s="904"/>
      <c r="I15" s="889"/>
      <c r="J15" s="889"/>
      <c r="K15" s="889"/>
    </row>
    <row r="16" spans="1:13" x14ac:dyDescent="0.25">
      <c r="A16" s="908" t="s">
        <v>734</v>
      </c>
      <c r="B16" s="896" t="s">
        <v>785</v>
      </c>
      <c r="C16" s="904"/>
      <c r="D16" s="904"/>
      <c r="E16" s="904"/>
      <c r="F16" s="904"/>
      <c r="G16" s="904"/>
      <c r="H16" s="904"/>
      <c r="I16" s="889"/>
      <c r="J16" s="889"/>
      <c r="K16" s="889"/>
    </row>
    <row r="17" spans="1:11" x14ac:dyDescent="0.25">
      <c r="A17" s="904"/>
      <c r="B17" s="896" t="s">
        <v>735</v>
      </c>
      <c r="C17" s="904"/>
      <c r="D17" s="904"/>
      <c r="E17" s="904"/>
      <c r="F17" s="904"/>
      <c r="G17" s="904"/>
      <c r="H17" s="904"/>
      <c r="I17" s="889"/>
      <c r="J17" s="889"/>
      <c r="K17" s="889"/>
    </row>
    <row r="18" spans="1:11" x14ac:dyDescent="0.25">
      <c r="A18" s="904"/>
      <c r="B18" s="896" t="s">
        <v>736</v>
      </c>
      <c r="C18" s="904"/>
      <c r="D18" s="904"/>
      <c r="E18" s="904"/>
      <c r="F18" s="904"/>
      <c r="G18" s="904"/>
      <c r="H18" s="904"/>
      <c r="I18" s="889"/>
      <c r="J18" s="889"/>
      <c r="K18" s="889"/>
    </row>
    <row r="19" spans="1:11" x14ac:dyDescent="0.25">
      <c r="A19" s="904"/>
      <c r="B19" s="739"/>
      <c r="C19" s="739"/>
      <c r="D19" s="904" t="s">
        <v>737</v>
      </c>
      <c r="E19" s="904"/>
      <c r="F19" s="904"/>
      <c r="G19" s="904"/>
      <c r="H19" s="904"/>
      <c r="I19" s="889"/>
      <c r="J19" s="889"/>
      <c r="K19" s="889"/>
    </row>
    <row r="20" spans="1:11" x14ac:dyDescent="0.25">
      <c r="A20" s="904"/>
      <c r="B20" s="1496" t="s">
        <v>738</v>
      </c>
      <c r="C20" s="1496"/>
      <c r="D20" s="904"/>
      <c r="E20" s="904"/>
      <c r="F20" s="904"/>
      <c r="G20" s="904"/>
      <c r="H20" s="904"/>
      <c r="I20" s="889"/>
      <c r="J20" s="889"/>
      <c r="K20" s="889"/>
    </row>
    <row r="21" spans="1:11" x14ac:dyDescent="0.25">
      <c r="A21" s="904"/>
      <c r="B21" s="896" t="s">
        <v>786</v>
      </c>
      <c r="C21" s="904"/>
      <c r="D21" s="904"/>
      <c r="E21" s="904"/>
      <c r="F21" s="904"/>
      <c r="G21" s="904"/>
      <c r="H21" s="904"/>
      <c r="I21" s="889"/>
      <c r="J21" s="889"/>
      <c r="K21" s="889"/>
    </row>
    <row r="22" spans="1:11" x14ac:dyDescent="0.25">
      <c r="A22" s="904"/>
      <c r="B22" s="904"/>
      <c r="C22" s="904"/>
      <c r="D22" s="904"/>
      <c r="E22" s="904"/>
      <c r="F22" s="904"/>
      <c r="G22" s="904"/>
      <c r="H22" s="904"/>
      <c r="I22" s="889"/>
      <c r="J22" s="889"/>
      <c r="K22" s="889"/>
    </row>
    <row r="23" spans="1:11" x14ac:dyDescent="0.25">
      <c r="A23" s="908" t="s">
        <v>739</v>
      </c>
      <c r="B23" s="896" t="s">
        <v>740</v>
      </c>
      <c r="C23" s="904"/>
      <c r="D23" s="904"/>
      <c r="E23" s="904"/>
      <c r="F23" s="904"/>
      <c r="G23" s="904"/>
      <c r="H23" s="904"/>
      <c r="I23" s="889"/>
      <c r="J23" s="889"/>
      <c r="K23" s="889"/>
    </row>
    <row r="24" spans="1:11" x14ac:dyDescent="0.25">
      <c r="A24" s="904"/>
      <c r="B24" s="736"/>
      <c r="C24" s="736"/>
      <c r="D24" s="889" t="s">
        <v>789</v>
      </c>
      <c r="E24" s="904"/>
      <c r="F24" s="907"/>
      <c r="G24" s="904"/>
      <c r="H24" s="904"/>
      <c r="I24" s="889"/>
      <c r="J24" s="889"/>
      <c r="K24" s="889"/>
    </row>
    <row r="25" spans="1:11" x14ac:dyDescent="0.25">
      <c r="A25" s="904"/>
      <c r="B25" s="1497" t="s">
        <v>738</v>
      </c>
      <c r="C25" s="1497"/>
      <c r="D25" s="904"/>
      <c r="E25" s="904"/>
      <c r="F25" s="894"/>
      <c r="G25" s="904"/>
      <c r="H25" s="904"/>
      <c r="I25" s="889"/>
      <c r="J25" s="889"/>
      <c r="K25" s="889"/>
    </row>
    <row r="26" spans="1:11" x14ac:dyDescent="0.25">
      <c r="A26" s="904"/>
      <c r="B26" s="909" t="s">
        <v>741</v>
      </c>
      <c r="C26" s="904"/>
      <c r="D26" s="904"/>
      <c r="E26" s="904"/>
      <c r="F26" s="904"/>
      <c r="G26" s="904"/>
      <c r="H26" s="904"/>
      <c r="I26" s="889"/>
      <c r="J26" s="889"/>
      <c r="K26" s="889"/>
    </row>
    <row r="27" spans="1:11" x14ac:dyDescent="0.25">
      <c r="A27" s="904"/>
      <c r="B27" s="904"/>
      <c r="C27" s="904"/>
      <c r="D27" s="904"/>
      <c r="E27" s="904"/>
      <c r="F27" s="904"/>
      <c r="G27" s="904"/>
      <c r="H27" s="904"/>
      <c r="I27" s="889"/>
      <c r="J27" s="889"/>
      <c r="K27" s="889"/>
    </row>
    <row r="28" spans="1:11" x14ac:dyDescent="0.25">
      <c r="A28" s="910" t="s">
        <v>742</v>
      </c>
      <c r="B28" s="911" t="s">
        <v>772</v>
      </c>
      <c r="C28" s="912"/>
      <c r="D28" s="912"/>
      <c r="E28" s="912"/>
      <c r="F28" s="912"/>
      <c r="G28" s="912"/>
      <c r="H28" s="912"/>
      <c r="I28" s="889"/>
      <c r="J28" s="889"/>
      <c r="K28" s="889"/>
    </row>
    <row r="29" spans="1:11" x14ac:dyDescent="0.25">
      <c r="A29" s="913"/>
      <c r="B29" s="911" t="s">
        <v>773</v>
      </c>
      <c r="C29" s="912"/>
      <c r="D29" s="912"/>
      <c r="E29" s="912"/>
      <c r="F29" s="912"/>
      <c r="G29" s="912"/>
      <c r="H29" s="912"/>
      <c r="I29" s="889"/>
      <c r="J29" s="889"/>
      <c r="K29" s="889"/>
    </row>
    <row r="30" spans="1:11" x14ac:dyDescent="0.25">
      <c r="A30" s="913"/>
      <c r="B30" s="911"/>
      <c r="C30" s="912"/>
      <c r="D30" s="912"/>
      <c r="E30" s="912"/>
      <c r="F30" s="912"/>
      <c r="G30" s="912"/>
      <c r="H30" s="912"/>
      <c r="I30" s="889"/>
      <c r="J30" s="889"/>
      <c r="K30" s="889"/>
    </row>
    <row r="31" spans="1:11" x14ac:dyDescent="0.25">
      <c r="A31" s="904"/>
      <c r="B31" s="904"/>
      <c r="C31" s="904"/>
      <c r="D31" s="904"/>
      <c r="E31" s="904"/>
      <c r="F31" s="904"/>
      <c r="G31" s="904"/>
      <c r="H31" s="889"/>
      <c r="I31" s="889"/>
      <c r="J31" s="889"/>
      <c r="K31" s="889"/>
    </row>
    <row r="32" spans="1:11" x14ac:dyDescent="0.25">
      <c r="A32" s="904"/>
      <c r="B32" s="904"/>
      <c r="C32" s="904"/>
      <c r="D32" s="904"/>
      <c r="E32" s="904"/>
      <c r="F32" s="889"/>
      <c r="G32" s="736"/>
      <c r="H32" s="736"/>
      <c r="I32" s="736"/>
      <c r="J32" s="736"/>
      <c r="K32" s="736"/>
    </row>
    <row r="33" spans="1:11" x14ac:dyDescent="0.25">
      <c r="A33" s="904"/>
      <c r="B33" s="904"/>
      <c r="C33" s="904"/>
      <c r="D33" s="904"/>
      <c r="E33" s="904"/>
      <c r="F33" s="889"/>
      <c r="G33" s="734" t="s">
        <v>791</v>
      </c>
      <c r="H33" s="734"/>
      <c r="I33" s="734"/>
      <c r="J33" s="735"/>
      <c r="K33" s="735"/>
    </row>
    <row r="34" spans="1:11" x14ac:dyDescent="0.25">
      <c r="A34" s="904"/>
      <c r="B34" s="904"/>
      <c r="C34" s="904"/>
      <c r="D34" s="904"/>
      <c r="E34" s="904"/>
      <c r="F34" s="889"/>
      <c r="G34" s="904"/>
      <c r="H34" s="904"/>
      <c r="I34" s="904"/>
      <c r="J34" s="904"/>
      <c r="K34" s="889"/>
    </row>
    <row r="35" spans="1:11" x14ac:dyDescent="0.25">
      <c r="A35" s="904"/>
      <c r="B35" s="904"/>
      <c r="C35" s="904"/>
      <c r="D35" s="904"/>
      <c r="E35" s="904"/>
      <c r="F35" s="889"/>
      <c r="G35" s="904"/>
      <c r="H35" s="904"/>
      <c r="I35" s="904"/>
      <c r="J35" s="889"/>
      <c r="K35" s="889"/>
    </row>
    <row r="36" spans="1:11" x14ac:dyDescent="0.25">
      <c r="A36" s="904"/>
      <c r="B36" s="904"/>
      <c r="C36" s="904"/>
      <c r="D36" s="904"/>
      <c r="E36" s="904"/>
      <c r="F36" s="889"/>
      <c r="G36" s="736"/>
      <c r="H36" s="736"/>
      <c r="I36" s="736"/>
      <c r="J36" s="736"/>
      <c r="K36" s="736"/>
    </row>
    <row r="37" spans="1:11" x14ac:dyDescent="0.25">
      <c r="A37" s="889"/>
      <c r="B37" s="889"/>
      <c r="C37" s="889"/>
      <c r="D37" s="889"/>
      <c r="E37" s="889"/>
      <c r="F37" s="889"/>
      <c r="G37" s="734" t="s">
        <v>792</v>
      </c>
      <c r="H37" s="735"/>
      <c r="I37" s="735"/>
      <c r="J37" s="735"/>
      <c r="K37" s="735"/>
    </row>
    <row r="38" spans="1:11" x14ac:dyDescent="0.25">
      <c r="A38" s="889"/>
      <c r="B38" s="889"/>
      <c r="C38" s="889"/>
      <c r="D38" s="889"/>
      <c r="E38" s="889"/>
      <c r="F38" s="889"/>
      <c r="G38" s="889"/>
      <c r="H38" s="889"/>
      <c r="I38" s="889"/>
      <c r="J38" s="889"/>
      <c r="K38" s="889"/>
    </row>
  </sheetData>
  <sheetProtection algorithmName="SHA-512" hashValue="Gc6CmLKBB0tp6dtbPwPLELXgAzERWNaBCbz30nkDj08Enl6tP9g/grZTiy4volZe56/z0hmIx5Eid0cVECAcVA==" saltValue="uz1kQd/ybfzSLG0xIREU4w==" spinCount="100000" sheet="1" objects="1" scenarios="1"/>
  <mergeCells count="4">
    <mergeCell ref="B20:C20"/>
    <mergeCell ref="B25:C25"/>
    <mergeCell ref="A5:K5"/>
    <mergeCell ref="A1:K1"/>
  </mergeCells>
  <printOptions horizontalCentered="1"/>
  <pageMargins left="0.45" right="0.45" top="0.75" bottom="0.75" header="0.3" footer="0.3"/>
  <pageSetup paperSize="9" scale="92"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showGridLines="0" topLeftCell="A7" zoomScale="70" zoomScaleNormal="70" workbookViewId="0">
      <selection activeCell="E23" sqref="E23"/>
    </sheetView>
  </sheetViews>
  <sheetFormatPr defaultColWidth="12.5703125" defaultRowHeight="15" x14ac:dyDescent="0.25"/>
  <cols>
    <col min="1" max="1" width="39" style="1" customWidth="1"/>
    <col min="2" max="2" width="4.42578125" style="1" bestFit="1" customWidth="1"/>
    <col min="3" max="3" width="12.42578125" style="1" customWidth="1"/>
    <col min="4" max="4" width="10.28515625" style="1" customWidth="1"/>
    <col min="5" max="5" width="11" style="1" customWidth="1"/>
    <col min="6" max="6" width="12" style="1" customWidth="1"/>
    <col min="7" max="7" width="14" style="1" customWidth="1"/>
    <col min="8" max="11" width="12.5703125" style="1" customWidth="1"/>
    <col min="12" max="12" width="13" style="295" customWidth="1"/>
    <col min="13" max="13" width="13.28515625" style="1" customWidth="1"/>
    <col min="14" max="14" width="12.42578125" style="1" customWidth="1"/>
    <col min="15" max="15" width="12.85546875" style="295" customWidth="1"/>
    <col min="16" max="16" width="14.28515625" style="1" customWidth="1"/>
    <col min="17" max="17" width="13" style="1" customWidth="1"/>
    <col min="18" max="18" width="13.140625" style="1" customWidth="1"/>
    <col min="19" max="19" width="14" style="1" customWidth="1"/>
    <col min="20" max="16384" width="12.5703125" style="1"/>
  </cols>
  <sheetData>
    <row r="1" spans="1:19" x14ac:dyDescent="0.25">
      <c r="A1" s="1821" t="s">
        <v>37</v>
      </c>
      <c r="B1" s="1821"/>
      <c r="C1" s="1821"/>
      <c r="D1" s="1821"/>
      <c r="E1" s="1821"/>
      <c r="F1" s="1821"/>
      <c r="G1" s="1821"/>
      <c r="H1" s="1821"/>
      <c r="I1" s="1821"/>
      <c r="J1" s="1821"/>
      <c r="K1" s="1821"/>
      <c r="L1" s="1821"/>
      <c r="M1" s="1821"/>
      <c r="N1" s="1821"/>
      <c r="O1" s="1821"/>
      <c r="P1" s="1821"/>
      <c r="Q1" s="1821"/>
      <c r="R1" s="1821"/>
      <c r="S1" s="1821"/>
    </row>
    <row r="2" spans="1:19" x14ac:dyDescent="0.25">
      <c r="A2" s="1305"/>
      <c r="B2" s="733"/>
      <c r="C2" s="737"/>
      <c r="D2" s="737"/>
      <c r="E2" s="734"/>
      <c r="F2" s="734"/>
      <c r="G2" s="734"/>
      <c r="H2" s="734"/>
      <c r="I2" s="734"/>
      <c r="J2" s="734"/>
      <c r="K2" s="734"/>
      <c r="L2" s="744"/>
      <c r="M2" s="734"/>
      <c r="N2" s="734"/>
      <c r="O2" s="744"/>
      <c r="P2" s="734"/>
      <c r="Q2" s="734"/>
      <c r="R2" s="734"/>
      <c r="S2" s="1306"/>
    </row>
    <row r="3" spans="1:19" s="3" customFormat="1" x14ac:dyDescent="0.25">
      <c r="A3" s="120" t="s">
        <v>85</v>
      </c>
      <c r="E3" s="295"/>
      <c r="F3" s="295"/>
      <c r="G3" s="295"/>
      <c r="H3" s="295"/>
      <c r="I3" s="295"/>
      <c r="J3" s="295"/>
      <c r="L3" s="295"/>
      <c r="O3" s="295"/>
      <c r="S3" s="187" t="s">
        <v>1027</v>
      </c>
    </row>
    <row r="4" spans="1:19" s="3" customFormat="1" ht="15" customHeight="1" x14ac:dyDescent="0.25">
      <c r="A4" s="292"/>
      <c r="L4" s="295"/>
      <c r="O4" s="295"/>
      <c r="S4" s="187"/>
    </row>
    <row r="5" spans="1:19" s="3" customFormat="1" ht="15" customHeight="1" x14ac:dyDescent="0.25">
      <c r="A5" s="1822" t="s">
        <v>298</v>
      </c>
      <c r="B5" s="1822"/>
      <c r="C5" s="1822"/>
      <c r="D5" s="1822"/>
      <c r="E5" s="1822"/>
      <c r="F5" s="1822"/>
      <c r="G5" s="1822"/>
      <c r="H5" s="1822"/>
      <c r="I5" s="1822"/>
      <c r="J5" s="1822"/>
      <c r="K5" s="1822"/>
      <c r="L5" s="1822"/>
      <c r="M5" s="1822"/>
      <c r="N5" s="1822"/>
      <c r="O5" s="1822"/>
      <c r="P5" s="1822"/>
      <c r="Q5" s="1822"/>
      <c r="R5" s="1822"/>
      <c r="S5" s="1822"/>
    </row>
    <row r="6" spans="1:19" s="3" customFormat="1" ht="17.25" customHeight="1" x14ac:dyDescent="0.25">
      <c r="A6" s="1562" t="s">
        <v>483</v>
      </c>
      <c r="B6" s="1562"/>
      <c r="C6" s="1562"/>
      <c r="D6" s="1562"/>
      <c r="E6" s="1562"/>
      <c r="F6" s="1562"/>
      <c r="G6" s="1562"/>
      <c r="H6" s="1562"/>
      <c r="I6" s="1562"/>
      <c r="J6" s="1562"/>
      <c r="K6" s="1562"/>
      <c r="L6" s="1562"/>
      <c r="M6" s="1562"/>
      <c r="N6" s="1562"/>
      <c r="O6" s="1562"/>
      <c r="P6" s="1562"/>
      <c r="Q6" s="1562"/>
      <c r="R6" s="1562"/>
      <c r="S6" s="1562"/>
    </row>
    <row r="7" spans="1:19" ht="16.5" customHeight="1" x14ac:dyDescent="0.25">
      <c r="A7" s="1823" t="s">
        <v>4</v>
      </c>
      <c r="B7" s="1823"/>
      <c r="C7" s="1823"/>
      <c r="D7" s="1823"/>
      <c r="E7" s="1823"/>
      <c r="F7" s="1823"/>
      <c r="G7" s="1823"/>
      <c r="H7" s="1823"/>
      <c r="I7" s="1823"/>
      <c r="J7" s="1823"/>
      <c r="K7" s="1823"/>
      <c r="L7" s="1823"/>
      <c r="M7" s="1823"/>
      <c r="N7" s="1823"/>
      <c r="O7" s="1823"/>
      <c r="P7" s="1823"/>
      <c r="Q7" s="1823"/>
      <c r="R7" s="1823"/>
      <c r="S7" s="1823"/>
    </row>
    <row r="8" spans="1:19" x14ac:dyDescent="0.25">
      <c r="A8" s="188"/>
      <c r="B8" s="65"/>
      <c r="C8" s="65"/>
      <c r="D8" s="65"/>
      <c r="E8" s="65"/>
      <c r="F8" s="65"/>
      <c r="G8" s="65"/>
      <c r="H8" s="65"/>
      <c r="I8" s="65"/>
      <c r="J8" s="65"/>
      <c r="K8" s="65"/>
      <c r="L8" s="528"/>
      <c r="M8" s="65"/>
      <c r="N8" s="65"/>
      <c r="O8" s="528"/>
      <c r="P8" s="65"/>
      <c r="Q8" s="65"/>
      <c r="R8" s="65"/>
      <c r="S8" s="65"/>
    </row>
    <row r="9" spans="1:19" s="3" customFormat="1" ht="20.45" customHeight="1" x14ac:dyDescent="0.25">
      <c r="A9" s="1824"/>
      <c r="B9" s="1825"/>
      <c r="C9" s="529"/>
      <c r="D9" s="530"/>
      <c r="E9" s="531"/>
      <c r="F9" s="531"/>
      <c r="G9" s="531"/>
      <c r="H9" s="531"/>
      <c r="I9" s="1814" t="s">
        <v>484</v>
      </c>
      <c r="J9" s="1815"/>
      <c r="K9" s="1816"/>
      <c r="L9" s="532"/>
      <c r="M9" s="533"/>
      <c r="N9" s="530"/>
      <c r="O9" s="534"/>
      <c r="P9" s="531"/>
      <c r="Q9" s="531"/>
      <c r="R9" s="531"/>
      <c r="S9" s="535"/>
    </row>
    <row r="10" spans="1:19" s="3" customFormat="1" ht="85.9" customHeight="1" x14ac:dyDescent="0.25">
      <c r="A10" s="1817" t="s">
        <v>485</v>
      </c>
      <c r="B10" s="1818"/>
      <c r="C10" s="536" t="s">
        <v>486</v>
      </c>
      <c r="D10" s="536" t="s">
        <v>487</v>
      </c>
      <c r="E10" s="537" t="s">
        <v>488</v>
      </c>
      <c r="F10" s="537" t="s">
        <v>489</v>
      </c>
      <c r="G10" s="537" t="s">
        <v>490</v>
      </c>
      <c r="H10" s="537" t="s">
        <v>491</v>
      </c>
      <c r="I10" s="537" t="s">
        <v>492</v>
      </c>
      <c r="J10" s="537" t="s">
        <v>493</v>
      </c>
      <c r="K10" s="537" t="s">
        <v>494</v>
      </c>
      <c r="L10" s="537" t="s">
        <v>495</v>
      </c>
      <c r="M10" s="537" t="s">
        <v>496</v>
      </c>
      <c r="N10" s="538" t="s">
        <v>497</v>
      </c>
      <c r="O10" s="539" t="s">
        <v>498</v>
      </c>
      <c r="P10" s="540" t="s">
        <v>499</v>
      </c>
      <c r="Q10" s="537" t="s">
        <v>500</v>
      </c>
      <c r="R10" s="537" t="s">
        <v>501</v>
      </c>
      <c r="S10" s="541" t="s">
        <v>502</v>
      </c>
    </row>
    <row r="11" spans="1:19" x14ac:dyDescent="0.25">
      <c r="A11" s="1819" t="s">
        <v>11</v>
      </c>
      <c r="B11" s="1820"/>
      <c r="C11" s="542" t="s">
        <v>13</v>
      </c>
      <c r="D11" s="543" t="s">
        <v>16</v>
      </c>
      <c r="E11" s="544" t="s">
        <v>404</v>
      </c>
      <c r="F11" s="544" t="s">
        <v>358</v>
      </c>
      <c r="G11" s="544" t="s">
        <v>405</v>
      </c>
      <c r="H11" s="544" t="s">
        <v>406</v>
      </c>
      <c r="I11" s="544" t="s">
        <v>503</v>
      </c>
      <c r="J11" s="544" t="s">
        <v>408</v>
      </c>
      <c r="K11" s="544" t="s">
        <v>409</v>
      </c>
      <c r="L11" s="545" t="s">
        <v>504</v>
      </c>
      <c r="M11" s="545" t="s">
        <v>505</v>
      </c>
      <c r="N11" s="544" t="s">
        <v>506</v>
      </c>
      <c r="O11" s="545" t="s">
        <v>507</v>
      </c>
      <c r="P11" s="544" t="s">
        <v>508</v>
      </c>
      <c r="Q11" s="544" t="s">
        <v>509</v>
      </c>
      <c r="R11" s="544" t="s">
        <v>510</v>
      </c>
      <c r="S11" s="546" t="s">
        <v>511</v>
      </c>
    </row>
    <row r="12" spans="1:19" ht="20.100000000000001" customHeight="1" x14ac:dyDescent="0.25">
      <c r="A12" s="1275" t="s">
        <v>38</v>
      </c>
      <c r="B12" s="1276"/>
      <c r="C12" s="1777"/>
      <c r="D12" s="1779"/>
      <c r="E12" s="1781"/>
      <c r="F12" s="1771"/>
      <c r="G12" s="1771"/>
      <c r="H12" s="1771"/>
      <c r="I12" s="1781"/>
      <c r="J12" s="1771"/>
      <c r="K12" s="1769">
        <f>H12+J12</f>
        <v>0</v>
      </c>
      <c r="L12" s="1767"/>
      <c r="M12" s="1807"/>
      <c r="N12" s="1771"/>
      <c r="O12" s="1767"/>
      <c r="P12" s="1769">
        <f>F12+G12+L12+N12-O12</f>
        <v>0</v>
      </c>
      <c r="Q12" s="1771"/>
      <c r="R12" s="1771"/>
      <c r="S12" s="1771"/>
    </row>
    <row r="13" spans="1:19" ht="20.100000000000001" customHeight="1" x14ac:dyDescent="0.25">
      <c r="A13" s="1280" t="s">
        <v>473</v>
      </c>
      <c r="B13" s="1281"/>
      <c r="C13" s="1812"/>
      <c r="D13" s="1813"/>
      <c r="E13" s="1811"/>
      <c r="F13" s="1785"/>
      <c r="G13" s="1785"/>
      <c r="H13" s="1785"/>
      <c r="I13" s="1811"/>
      <c r="J13" s="1785"/>
      <c r="K13" s="1773"/>
      <c r="L13" s="1810"/>
      <c r="M13" s="1809"/>
      <c r="N13" s="1785"/>
      <c r="O13" s="1810"/>
      <c r="P13" s="1773"/>
      <c r="Q13" s="1785"/>
      <c r="R13" s="1785"/>
      <c r="S13" s="1785"/>
    </row>
    <row r="14" spans="1:19" ht="20.100000000000001" customHeight="1" x14ac:dyDescent="0.25">
      <c r="A14" s="934"/>
      <c r="B14" s="935"/>
      <c r="C14" s="1778"/>
      <c r="D14" s="1780"/>
      <c r="E14" s="1782"/>
      <c r="F14" s="1772"/>
      <c r="G14" s="1772"/>
      <c r="H14" s="1772"/>
      <c r="I14" s="1782"/>
      <c r="J14" s="1772"/>
      <c r="K14" s="1770"/>
      <c r="L14" s="1768"/>
      <c r="M14" s="1808"/>
      <c r="N14" s="1772"/>
      <c r="O14" s="1768"/>
      <c r="P14" s="1770"/>
      <c r="Q14" s="1772"/>
      <c r="R14" s="1772"/>
      <c r="S14" s="1772"/>
    </row>
    <row r="15" spans="1:19" ht="20.100000000000001" customHeight="1" x14ac:dyDescent="0.25">
      <c r="A15" s="979"/>
      <c r="B15" s="937"/>
      <c r="C15" s="1087"/>
      <c r="D15" s="1062"/>
      <c r="E15" s="1080"/>
      <c r="F15" s="1063"/>
      <c r="G15" s="1063"/>
      <c r="H15" s="1063"/>
      <c r="I15" s="1080"/>
      <c r="J15" s="1063"/>
      <c r="K15" s="1295">
        <f>H15+J15</f>
        <v>0</v>
      </c>
      <c r="L15" s="1064"/>
      <c r="M15" s="1065"/>
      <c r="N15" s="1063"/>
      <c r="O15" s="1064"/>
      <c r="P15" s="1295">
        <f>F15+G15+L15+N15-O15</f>
        <v>0</v>
      </c>
      <c r="Q15" s="1063"/>
      <c r="R15" s="1063"/>
      <c r="S15" s="1066"/>
    </row>
    <row r="16" spans="1:19" ht="20.100000000000001" customHeight="1" x14ac:dyDescent="0.25">
      <c r="A16" s="936"/>
      <c r="B16" s="937"/>
      <c r="C16" s="1087"/>
      <c r="D16" s="1062"/>
      <c r="E16" s="1080"/>
      <c r="F16" s="1063"/>
      <c r="G16" s="1063"/>
      <c r="H16" s="1063"/>
      <c r="I16" s="1080"/>
      <c r="J16" s="1063"/>
      <c r="K16" s="1295">
        <f t="shared" ref="K16:K17" si="0">H16+J16</f>
        <v>0</v>
      </c>
      <c r="L16" s="1064"/>
      <c r="M16" s="1065"/>
      <c r="N16" s="1063"/>
      <c r="O16" s="1064"/>
      <c r="P16" s="1295">
        <f t="shared" ref="P16:P17" si="1">F16+G16+L16+N16-O16</f>
        <v>0</v>
      </c>
      <c r="Q16" s="1063"/>
      <c r="R16" s="1063"/>
      <c r="S16" s="1066"/>
    </row>
    <row r="17" spans="1:19" ht="20.100000000000001" customHeight="1" x14ac:dyDescent="0.25">
      <c r="A17" s="934"/>
      <c r="B17" s="935"/>
      <c r="C17" s="1086"/>
      <c r="D17" s="1058"/>
      <c r="E17" s="1079"/>
      <c r="F17" s="1059"/>
      <c r="G17" s="1059"/>
      <c r="H17" s="1059"/>
      <c r="I17" s="1079"/>
      <c r="J17" s="1059"/>
      <c r="K17" s="1295">
        <f t="shared" si="0"/>
        <v>0</v>
      </c>
      <c r="L17" s="1060"/>
      <c r="M17" s="1061"/>
      <c r="N17" s="1059"/>
      <c r="O17" s="1060"/>
      <c r="P17" s="1295">
        <f t="shared" si="1"/>
        <v>0</v>
      </c>
      <c r="Q17" s="1059"/>
      <c r="R17" s="1059"/>
      <c r="S17" s="1394"/>
    </row>
    <row r="18" spans="1:19" ht="20.100000000000001" customHeight="1" x14ac:dyDescent="0.25">
      <c r="A18" s="665" t="s">
        <v>855</v>
      </c>
      <c r="B18" s="667" t="s">
        <v>856</v>
      </c>
      <c r="C18" s="1061"/>
      <c r="D18" s="1061"/>
      <c r="E18" s="1061"/>
      <c r="F18" s="1294">
        <f>SUM(F12:F17)</f>
        <v>0</v>
      </c>
      <c r="G18" s="1294">
        <f t="shared" ref="G18:K18" si="2">SUM(G12:G17)</f>
        <v>0</v>
      </c>
      <c r="H18" s="1294">
        <f t="shared" si="2"/>
        <v>0</v>
      </c>
      <c r="I18" s="1286"/>
      <c r="J18" s="1294">
        <f t="shared" si="2"/>
        <v>0</v>
      </c>
      <c r="K18" s="1294">
        <f t="shared" si="2"/>
        <v>0</v>
      </c>
      <c r="L18" s="1294">
        <f>SUM(L12:L17)</f>
        <v>0</v>
      </c>
      <c r="M18" s="1286"/>
      <c r="N18" s="1294">
        <f>SUM(N12:N17)</f>
        <v>0</v>
      </c>
      <c r="O18" s="1294">
        <f>SUM(O12:O17)</f>
        <v>0</v>
      </c>
      <c r="P18" s="1294">
        <f>SUM(P12:P17)</f>
        <v>0</v>
      </c>
      <c r="Q18" s="1294">
        <f t="shared" ref="Q18:S18" si="3">SUM(Q12:Q17)</f>
        <v>0</v>
      </c>
      <c r="R18" s="1294">
        <f t="shared" si="3"/>
        <v>0</v>
      </c>
      <c r="S18" s="1395">
        <f t="shared" si="3"/>
        <v>0</v>
      </c>
    </row>
    <row r="19" spans="1:19" ht="20.100000000000001" customHeight="1" x14ac:dyDescent="0.25">
      <c r="A19" s="1279" t="s">
        <v>640</v>
      </c>
      <c r="B19" s="487"/>
      <c r="C19" s="1777"/>
      <c r="D19" s="1779"/>
      <c r="E19" s="1781"/>
      <c r="F19" s="1771"/>
      <c r="G19" s="1771"/>
      <c r="H19" s="1771"/>
      <c r="I19" s="1781"/>
      <c r="J19" s="1771"/>
      <c r="K19" s="1769">
        <f>H19+J19</f>
        <v>0</v>
      </c>
      <c r="L19" s="1767"/>
      <c r="M19" s="1807"/>
      <c r="N19" s="1771"/>
      <c r="O19" s="1767"/>
      <c r="P19" s="1769">
        <f>F19+G19+L19+N19-O19</f>
        <v>0</v>
      </c>
      <c r="Q19" s="1771"/>
      <c r="R19" s="1771"/>
      <c r="S19" s="1785"/>
    </row>
    <row r="20" spans="1:19" ht="20.100000000000001" customHeight="1" x14ac:dyDescent="0.25">
      <c r="A20" s="1284"/>
      <c r="B20" s="1285"/>
      <c r="C20" s="1778"/>
      <c r="D20" s="1780"/>
      <c r="E20" s="1782"/>
      <c r="F20" s="1772"/>
      <c r="G20" s="1772"/>
      <c r="H20" s="1772"/>
      <c r="I20" s="1782"/>
      <c r="J20" s="1772"/>
      <c r="K20" s="1770"/>
      <c r="L20" s="1768"/>
      <c r="M20" s="1808"/>
      <c r="N20" s="1772"/>
      <c r="O20" s="1768"/>
      <c r="P20" s="1770"/>
      <c r="Q20" s="1772"/>
      <c r="R20" s="1772"/>
      <c r="S20" s="1772"/>
    </row>
    <row r="21" spans="1:19" ht="20.100000000000001" customHeight="1" x14ac:dyDescent="0.25">
      <c r="A21" s="1277"/>
      <c r="B21" s="1278"/>
      <c r="C21" s="1086"/>
      <c r="D21" s="1058"/>
      <c r="E21" s="1079"/>
      <c r="F21" s="1059"/>
      <c r="G21" s="1059"/>
      <c r="H21" s="1059"/>
      <c r="I21" s="1079"/>
      <c r="J21" s="1059"/>
      <c r="K21" s="1295">
        <f t="shared" ref="K21" si="4">H21+J21</f>
        <v>0</v>
      </c>
      <c r="L21" s="1060"/>
      <c r="M21" s="1061"/>
      <c r="N21" s="1059"/>
      <c r="O21" s="1060"/>
      <c r="P21" s="1295">
        <f>F21+G21+L21+N21-O21</f>
        <v>0</v>
      </c>
      <c r="Q21" s="1059"/>
      <c r="R21" s="1059"/>
      <c r="S21" s="1021"/>
    </row>
    <row r="22" spans="1:19" ht="20.100000000000001" customHeight="1" x14ac:dyDescent="0.25">
      <c r="A22" s="861"/>
      <c r="B22" s="935"/>
      <c r="C22" s="1086"/>
      <c r="D22" s="1058"/>
      <c r="E22" s="1079"/>
      <c r="F22" s="1059"/>
      <c r="G22" s="1059"/>
      <c r="H22" s="1059"/>
      <c r="I22" s="1079"/>
      <c r="J22" s="1059"/>
      <c r="K22" s="1295">
        <f>H22+J22</f>
        <v>0</v>
      </c>
      <c r="L22" s="1060"/>
      <c r="M22" s="1061"/>
      <c r="N22" s="1059"/>
      <c r="O22" s="1060"/>
      <c r="P22" s="1295">
        <f>F22+G22+L22+N22-O22</f>
        <v>0</v>
      </c>
      <c r="Q22" s="1059"/>
      <c r="R22" s="1059"/>
      <c r="S22" s="1021"/>
    </row>
    <row r="23" spans="1:19" ht="20.100000000000001" customHeight="1" x14ac:dyDescent="0.25">
      <c r="A23" s="547" t="s">
        <v>857</v>
      </c>
      <c r="B23" s="666" t="s">
        <v>858</v>
      </c>
      <c r="C23" s="1061"/>
      <c r="D23" s="1061"/>
      <c r="E23" s="1061"/>
      <c r="F23" s="1396">
        <f>SUM(F19:F22)</f>
        <v>0</v>
      </c>
      <c r="G23" s="1396">
        <f t="shared" ref="G23:K23" si="5">SUM(G19:G22)</f>
        <v>0</v>
      </c>
      <c r="H23" s="1396">
        <f t="shared" si="5"/>
        <v>0</v>
      </c>
      <c r="I23" s="1401"/>
      <c r="J23" s="1396">
        <f t="shared" si="5"/>
        <v>0</v>
      </c>
      <c r="K23" s="1396">
        <f t="shared" si="5"/>
        <v>0</v>
      </c>
      <c r="L23" s="1396">
        <f>SUM(L19:L22)</f>
        <v>0</v>
      </c>
      <c r="M23" s="1401"/>
      <c r="N23" s="1396">
        <f t="shared" ref="N23:S23" si="6">SUM(N19:N22)</f>
        <v>0</v>
      </c>
      <c r="O23" s="1396">
        <f t="shared" si="6"/>
        <v>0</v>
      </c>
      <c r="P23" s="1396">
        <f t="shared" si="6"/>
        <v>0</v>
      </c>
      <c r="Q23" s="1396">
        <f t="shared" si="6"/>
        <v>0</v>
      </c>
      <c r="R23" s="1396">
        <f t="shared" si="6"/>
        <v>0</v>
      </c>
      <c r="S23" s="1396">
        <f t="shared" si="6"/>
        <v>0</v>
      </c>
    </row>
    <row r="24" spans="1:19" ht="20.100000000000001" customHeight="1" x14ac:dyDescent="0.25">
      <c r="A24" s="548" t="s">
        <v>512</v>
      </c>
      <c r="B24" s="549" t="s">
        <v>513</v>
      </c>
      <c r="C24" s="1088"/>
      <c r="D24" s="1067"/>
      <c r="E24" s="1081"/>
      <c r="F24" s="1297"/>
      <c r="G24" s="1297"/>
      <c r="H24" s="1297"/>
      <c r="I24" s="1081"/>
      <c r="J24" s="1296"/>
      <c r="K24" s="1296">
        <f>H24+J24</f>
        <v>0</v>
      </c>
      <c r="L24" s="1301"/>
      <c r="M24" s="1286"/>
      <c r="N24" s="1296"/>
      <c r="O24" s="1301"/>
      <c r="P24" s="1301">
        <f>F24+G24+L24+N24-O24</f>
        <v>0</v>
      </c>
      <c r="Q24" s="1296"/>
      <c r="R24" s="1296"/>
      <c r="S24" s="1302"/>
    </row>
    <row r="25" spans="1:19" ht="20.100000000000001" customHeight="1" x14ac:dyDescent="0.25">
      <c r="A25" s="548" t="s">
        <v>514</v>
      </c>
      <c r="B25" s="549" t="s">
        <v>303</v>
      </c>
      <c r="C25" s="1088"/>
      <c r="D25" s="1067"/>
      <c r="E25" s="1081"/>
      <c r="F25" s="1398">
        <f>F18+F23+F24</f>
        <v>0</v>
      </c>
      <c r="G25" s="1398">
        <f>G18+G23+G24</f>
        <v>0</v>
      </c>
      <c r="H25" s="1398">
        <f>H18+H23+H24</f>
        <v>0</v>
      </c>
      <c r="I25" s="1399"/>
      <c r="J25" s="1398">
        <f>J18+J23+J24</f>
        <v>0</v>
      </c>
      <c r="K25" s="1398">
        <f>K18+K23+K24</f>
        <v>0</v>
      </c>
      <c r="L25" s="1398">
        <f>L18+L23+L24</f>
        <v>0</v>
      </c>
      <c r="M25" s="1400"/>
      <c r="N25" s="1398">
        <f t="shared" ref="N25:S25" si="7">N18+N23+N24</f>
        <v>0</v>
      </c>
      <c r="O25" s="1398">
        <f t="shared" si="7"/>
        <v>0</v>
      </c>
      <c r="P25" s="1398">
        <f t="shared" si="7"/>
        <v>0</v>
      </c>
      <c r="Q25" s="1398">
        <f t="shared" si="7"/>
        <v>0</v>
      </c>
      <c r="R25" s="1398">
        <f t="shared" si="7"/>
        <v>0</v>
      </c>
      <c r="S25" s="1398">
        <f t="shared" si="7"/>
        <v>0</v>
      </c>
    </row>
    <row r="26" spans="1:19" ht="29.25" customHeight="1" x14ac:dyDescent="0.25">
      <c r="A26" s="1282" t="s">
        <v>515</v>
      </c>
      <c r="B26" s="1283"/>
      <c r="C26" s="1786"/>
      <c r="D26" s="1789"/>
      <c r="E26" s="1792"/>
      <c r="F26" s="1795"/>
      <c r="G26" s="1795"/>
      <c r="H26" s="1795"/>
      <c r="I26" s="1798"/>
      <c r="J26" s="1774"/>
      <c r="K26" s="1801">
        <f>H26+J26</f>
        <v>0</v>
      </c>
      <c r="L26" s="1804"/>
      <c r="M26" s="1775"/>
      <c r="N26" s="1774"/>
      <c r="O26" s="1804"/>
      <c r="P26" s="1769">
        <f>F26+G26+L26+N26-O26</f>
        <v>0</v>
      </c>
      <c r="Q26" s="1774"/>
      <c r="R26" s="1774"/>
      <c r="S26" s="1774"/>
    </row>
    <row r="27" spans="1:19" ht="20.100000000000001" customHeight="1" x14ac:dyDescent="0.25">
      <c r="A27" s="1280" t="s">
        <v>473</v>
      </c>
      <c r="B27" s="1281"/>
      <c r="C27" s="1787"/>
      <c r="D27" s="1790"/>
      <c r="E27" s="1793"/>
      <c r="F27" s="1796"/>
      <c r="G27" s="1796"/>
      <c r="H27" s="1796"/>
      <c r="I27" s="1799"/>
      <c r="J27" s="1775"/>
      <c r="K27" s="1802"/>
      <c r="L27" s="1805"/>
      <c r="M27" s="1775"/>
      <c r="N27" s="1775"/>
      <c r="O27" s="1805"/>
      <c r="P27" s="1773"/>
      <c r="Q27" s="1775"/>
      <c r="R27" s="1775"/>
      <c r="S27" s="1775"/>
    </row>
    <row r="28" spans="1:19" ht="20.100000000000001" customHeight="1" x14ac:dyDescent="0.25">
      <c r="A28" s="934"/>
      <c r="B28" s="935"/>
      <c r="C28" s="1788"/>
      <c r="D28" s="1791"/>
      <c r="E28" s="1794"/>
      <c r="F28" s="1797"/>
      <c r="G28" s="1797"/>
      <c r="H28" s="1797"/>
      <c r="I28" s="1800"/>
      <c r="J28" s="1776"/>
      <c r="K28" s="1803"/>
      <c r="L28" s="1806"/>
      <c r="M28" s="1776"/>
      <c r="N28" s="1776"/>
      <c r="O28" s="1806"/>
      <c r="P28" s="1770"/>
      <c r="Q28" s="1776"/>
      <c r="R28" s="1776"/>
      <c r="S28" s="1776"/>
    </row>
    <row r="29" spans="1:19" ht="20.100000000000001" customHeight="1" x14ac:dyDescent="0.25">
      <c r="A29" s="936"/>
      <c r="B29" s="937"/>
      <c r="C29" s="1089"/>
      <c r="D29" s="1287"/>
      <c r="E29" s="1289"/>
      <c r="F29" s="1290"/>
      <c r="G29" s="1290"/>
      <c r="H29" s="1290"/>
      <c r="I29" s="1288"/>
      <c r="J29" s="1068"/>
      <c r="K29" s="1298">
        <f>H29+J29</f>
        <v>0</v>
      </c>
      <c r="L29" s="1064"/>
      <c r="M29" s="1068"/>
      <c r="N29" s="1068"/>
      <c r="O29" s="1064"/>
      <c r="P29" s="1295">
        <f>F29+G29+L29+N29-O29</f>
        <v>0</v>
      </c>
      <c r="Q29" s="1068"/>
      <c r="R29" s="1068"/>
      <c r="S29" s="1069"/>
    </row>
    <row r="30" spans="1:19" ht="20.100000000000001" customHeight="1" x14ac:dyDescent="0.25">
      <c r="A30" s="934"/>
      <c r="B30" s="935"/>
      <c r="C30" s="1089"/>
      <c r="D30" s="1287"/>
      <c r="E30" s="1289"/>
      <c r="F30" s="1290"/>
      <c r="G30" s="1290"/>
      <c r="H30" s="1290"/>
      <c r="I30" s="1288"/>
      <c r="J30" s="1068"/>
      <c r="K30" s="1298">
        <f>H30+J30</f>
        <v>0</v>
      </c>
      <c r="L30" s="1064"/>
      <c r="M30" s="1068"/>
      <c r="N30" s="1068"/>
      <c r="O30" s="1064"/>
      <c r="P30" s="1295">
        <f>F30+G30+L30+N30-O30</f>
        <v>0</v>
      </c>
      <c r="Q30" s="1068"/>
      <c r="R30" s="1068"/>
      <c r="S30" s="1069"/>
    </row>
    <row r="31" spans="1:19" ht="20.100000000000001" customHeight="1" x14ac:dyDescent="0.25">
      <c r="A31" s="665" t="s">
        <v>855</v>
      </c>
      <c r="B31" s="667" t="s">
        <v>199</v>
      </c>
      <c r="C31" s="1088"/>
      <c r="D31" s="1067"/>
      <c r="E31" s="1081"/>
      <c r="F31" s="1397">
        <f>SUM(F26:F30)</f>
        <v>0</v>
      </c>
      <c r="G31" s="1397">
        <f t="shared" ref="G31:H31" si="8">SUM(G26:G30)</f>
        <v>0</v>
      </c>
      <c r="H31" s="1397">
        <f t="shared" si="8"/>
        <v>0</v>
      </c>
      <c r="I31" s="1399"/>
      <c r="J31" s="1397">
        <f t="shared" ref="J31:S31" si="9">SUM(J26:J30)</f>
        <v>0</v>
      </c>
      <c r="K31" s="1397">
        <f t="shared" si="9"/>
        <v>0</v>
      </c>
      <c r="L31" s="1397">
        <f t="shared" si="9"/>
        <v>0</v>
      </c>
      <c r="M31" s="1397">
        <f t="shared" si="9"/>
        <v>0</v>
      </c>
      <c r="N31" s="1397">
        <f t="shared" si="9"/>
        <v>0</v>
      </c>
      <c r="O31" s="1397">
        <f t="shared" si="9"/>
        <v>0</v>
      </c>
      <c r="P31" s="1397">
        <f t="shared" si="9"/>
        <v>0</v>
      </c>
      <c r="Q31" s="1397">
        <f t="shared" si="9"/>
        <v>0</v>
      </c>
      <c r="R31" s="1397">
        <f t="shared" si="9"/>
        <v>0</v>
      </c>
      <c r="S31" s="1397">
        <f t="shared" si="9"/>
        <v>0</v>
      </c>
    </row>
    <row r="32" spans="1:19" ht="20.100000000000001" customHeight="1" x14ac:dyDescent="0.25">
      <c r="A32" s="1279" t="s">
        <v>640</v>
      </c>
      <c r="B32" s="487"/>
      <c r="C32" s="1777"/>
      <c r="D32" s="1779"/>
      <c r="E32" s="1781"/>
      <c r="F32" s="1771"/>
      <c r="G32" s="1771"/>
      <c r="H32" s="1771"/>
      <c r="I32" s="1781"/>
      <c r="J32" s="1771"/>
      <c r="K32" s="1769">
        <f>H32+J32</f>
        <v>0</v>
      </c>
      <c r="L32" s="1767"/>
      <c r="M32" s="1783"/>
      <c r="N32" s="1771"/>
      <c r="O32" s="1767"/>
      <c r="P32" s="1769">
        <f>F32+G32+L32+N32-O32</f>
        <v>0</v>
      </c>
      <c r="Q32" s="1771"/>
      <c r="R32" s="1771"/>
      <c r="S32" s="1771"/>
    </row>
    <row r="33" spans="1:19" ht="20.100000000000001" customHeight="1" x14ac:dyDescent="0.25">
      <c r="A33" s="1284"/>
      <c r="B33" s="1285"/>
      <c r="C33" s="1778"/>
      <c r="D33" s="1780"/>
      <c r="E33" s="1782"/>
      <c r="F33" s="1772"/>
      <c r="G33" s="1772"/>
      <c r="H33" s="1772"/>
      <c r="I33" s="1782"/>
      <c r="J33" s="1772"/>
      <c r="K33" s="1770"/>
      <c r="L33" s="1768"/>
      <c r="M33" s="1784"/>
      <c r="N33" s="1772"/>
      <c r="O33" s="1768"/>
      <c r="P33" s="1770"/>
      <c r="Q33" s="1772"/>
      <c r="R33" s="1772"/>
      <c r="S33" s="1772"/>
    </row>
    <row r="34" spans="1:19" ht="20.100000000000001" customHeight="1" x14ac:dyDescent="0.25">
      <c r="A34" s="1277"/>
      <c r="B34" s="1278"/>
      <c r="C34" s="1086"/>
      <c r="D34" s="1058"/>
      <c r="E34" s="1079"/>
      <c r="F34" s="1059"/>
      <c r="G34" s="1059"/>
      <c r="H34" s="1059"/>
      <c r="I34" s="1079"/>
      <c r="J34" s="1059"/>
      <c r="K34" s="1295">
        <f t="shared" ref="K34" si="10">H34+J34</f>
        <v>0</v>
      </c>
      <c r="L34" s="1060"/>
      <c r="M34" s="1291"/>
      <c r="N34" s="1059"/>
      <c r="O34" s="1060"/>
      <c r="P34" s="1295">
        <f>F34+G34+L34+N34-O34</f>
        <v>0</v>
      </c>
      <c r="Q34" s="1059"/>
      <c r="R34" s="1059"/>
      <c r="S34" s="1021"/>
    </row>
    <row r="35" spans="1:19" ht="20.100000000000001" customHeight="1" x14ac:dyDescent="0.25">
      <c r="A35" s="861"/>
      <c r="B35" s="935"/>
      <c r="C35" s="1086"/>
      <c r="D35" s="1058"/>
      <c r="E35" s="1079"/>
      <c r="F35" s="1059"/>
      <c r="G35" s="1059"/>
      <c r="H35" s="1059"/>
      <c r="I35" s="1079"/>
      <c r="J35" s="1059"/>
      <c r="K35" s="1295">
        <f>H35+J35</f>
        <v>0</v>
      </c>
      <c r="L35" s="1060"/>
      <c r="M35" s="1291"/>
      <c r="N35" s="1059"/>
      <c r="O35" s="1060"/>
      <c r="P35" s="1295">
        <f>F35+G35+L35+N35-O35</f>
        <v>0</v>
      </c>
      <c r="Q35" s="1059"/>
      <c r="R35" s="1059"/>
      <c r="S35" s="1021"/>
    </row>
    <row r="36" spans="1:19" ht="20.100000000000001" customHeight="1" x14ac:dyDescent="0.25">
      <c r="A36" s="547" t="s">
        <v>857</v>
      </c>
      <c r="B36" s="666" t="s">
        <v>859</v>
      </c>
      <c r="C36" s="1061"/>
      <c r="D36" s="1061"/>
      <c r="E36" s="1061"/>
      <c r="F36" s="1396">
        <f>SUM(F32:F35)</f>
        <v>0</v>
      </c>
      <c r="G36" s="1396">
        <f t="shared" ref="G36" si="11">SUM(G32:G35)</f>
        <v>0</v>
      </c>
      <c r="H36" s="1396">
        <f t="shared" ref="H36" si="12">SUM(H32:H35)</f>
        <v>0</v>
      </c>
      <c r="I36" s="1401"/>
      <c r="J36" s="1396">
        <f t="shared" ref="J36" si="13">SUM(J32:J35)</f>
        <v>0</v>
      </c>
      <c r="K36" s="1396">
        <f>SUM(K32:K35)</f>
        <v>0</v>
      </c>
      <c r="L36" s="1396">
        <f t="shared" ref="L36:S36" si="14">SUM(L32:L35)</f>
        <v>0</v>
      </c>
      <c r="M36" s="1396">
        <f t="shared" si="14"/>
        <v>0</v>
      </c>
      <c r="N36" s="1396">
        <f t="shared" si="14"/>
        <v>0</v>
      </c>
      <c r="O36" s="1396">
        <f t="shared" si="14"/>
        <v>0</v>
      </c>
      <c r="P36" s="1396">
        <f>SUM(P32:P35)</f>
        <v>0</v>
      </c>
      <c r="Q36" s="1396">
        <f t="shared" si="14"/>
        <v>0</v>
      </c>
      <c r="R36" s="1396">
        <f t="shared" si="14"/>
        <v>0</v>
      </c>
      <c r="S36" s="1402">
        <f t="shared" si="14"/>
        <v>0</v>
      </c>
    </row>
    <row r="37" spans="1:19" ht="20.100000000000001" customHeight="1" x14ac:dyDescent="0.25">
      <c r="A37" s="550" t="s">
        <v>516</v>
      </c>
      <c r="B37" s="551" t="s">
        <v>517</v>
      </c>
      <c r="C37" s="1090"/>
      <c r="D37" s="1070"/>
      <c r="E37" s="1082"/>
      <c r="F37" s="1296"/>
      <c r="G37" s="1296"/>
      <c r="H37" s="1296"/>
      <c r="I37" s="1292"/>
      <c r="J37" s="1296"/>
      <c r="K37" s="1296">
        <f>H37+J37</f>
        <v>0</v>
      </c>
      <c r="L37" s="1301"/>
      <c r="M37" s="1296"/>
      <c r="N37" s="1296"/>
      <c r="O37" s="1301"/>
      <c r="P37" s="1300">
        <f>F37+G37+L37+N37-O37</f>
        <v>0</v>
      </c>
      <c r="Q37" s="1296"/>
      <c r="R37" s="1296"/>
      <c r="S37" s="1303"/>
    </row>
    <row r="38" spans="1:19" ht="20.100000000000001" customHeight="1" x14ac:dyDescent="0.25">
      <c r="A38" s="550" t="s">
        <v>518</v>
      </c>
      <c r="B38" s="552" t="s">
        <v>519</v>
      </c>
      <c r="C38" s="1091"/>
      <c r="D38" s="1071"/>
      <c r="E38" s="1082"/>
      <c r="F38" s="1299">
        <f>F31+F36+F37</f>
        <v>0</v>
      </c>
      <c r="G38" s="1299">
        <f>G31+G36+G37</f>
        <v>0</v>
      </c>
      <c r="H38" s="1299">
        <f>H31+H36+H37</f>
        <v>0</v>
      </c>
      <c r="I38" s="1082"/>
      <c r="J38" s="1299">
        <f t="shared" ref="J38:S38" si="15">J31+J36+J37</f>
        <v>0</v>
      </c>
      <c r="K38" s="1299">
        <f>K31+K36+K37</f>
        <v>0</v>
      </c>
      <c r="L38" s="1299">
        <f t="shared" si="15"/>
        <v>0</v>
      </c>
      <c r="M38" s="1299">
        <f t="shared" si="15"/>
        <v>0</v>
      </c>
      <c r="N38" s="1299">
        <f t="shared" si="15"/>
        <v>0</v>
      </c>
      <c r="O38" s="1299">
        <f t="shared" si="15"/>
        <v>0</v>
      </c>
      <c r="P38" s="1299">
        <f>P31+P36+P37</f>
        <v>0</v>
      </c>
      <c r="Q38" s="1299">
        <f t="shared" si="15"/>
        <v>0</v>
      </c>
      <c r="R38" s="1299">
        <f t="shared" si="15"/>
        <v>0</v>
      </c>
      <c r="S38" s="1304">
        <f t="shared" si="15"/>
        <v>0</v>
      </c>
    </row>
    <row r="39" spans="1:19" ht="27" customHeight="1" x14ac:dyDescent="0.25">
      <c r="A39" s="550" t="s">
        <v>520</v>
      </c>
      <c r="B39" s="552" t="s">
        <v>205</v>
      </c>
      <c r="C39" s="1092"/>
      <c r="D39" s="1073"/>
      <c r="E39" s="1082"/>
      <c r="F39" s="1072"/>
      <c r="G39" s="1073"/>
      <c r="H39" s="1061"/>
      <c r="I39" s="1083"/>
      <c r="J39" s="1073"/>
      <c r="K39" s="1061"/>
      <c r="L39" s="1072"/>
      <c r="M39" s="1073"/>
      <c r="N39" s="1061"/>
      <c r="O39" s="1061"/>
      <c r="P39" s="1293"/>
      <c r="Q39" s="1073"/>
      <c r="R39" s="1061"/>
      <c r="S39" s="1074"/>
    </row>
    <row r="40" spans="1:19" ht="19.5" customHeight="1" x14ac:dyDescent="0.25">
      <c r="A40" s="553" t="s">
        <v>521</v>
      </c>
      <c r="B40" s="554" t="s">
        <v>240</v>
      </c>
      <c r="C40" s="1093"/>
      <c r="D40" s="1076"/>
      <c r="E40" s="1085"/>
      <c r="F40" s="1075"/>
      <c r="G40" s="1076"/>
      <c r="H40" s="1077"/>
      <c r="I40" s="1084"/>
      <c r="J40" s="1076"/>
      <c r="K40" s="1077"/>
      <c r="L40" s="1075"/>
      <c r="M40" s="1076"/>
      <c r="N40" s="1077"/>
      <c r="O40" s="1077"/>
      <c r="P40" s="1300">
        <f>P38+P39</f>
        <v>0</v>
      </c>
      <c r="Q40" s="1076"/>
      <c r="R40" s="1077"/>
      <c r="S40" s="1078"/>
    </row>
    <row r="41" spans="1:19" ht="15" customHeight="1" x14ac:dyDescent="0.25">
      <c r="S41" s="319"/>
    </row>
    <row r="42" spans="1:19" x14ac:dyDescent="0.25">
      <c r="S42" s="319"/>
    </row>
    <row r="43" spans="1:19" x14ac:dyDescent="0.25">
      <c r="D43" s="3"/>
    </row>
  </sheetData>
  <sheetProtection algorithmName="SHA-512" hashValue="FwBmQ4rr+2X1+OwAs2b5FaWVd22DQ4pWC/VKa4f6d6Cdhqo6ZuEKm7d73/1Ysdx1und4C4nYqYZu66Wsk3ouBw==" saltValue="vx6ku+KOik3dwhKS2q+POg==" spinCount="100000" sheet="1" insertRows="0"/>
  <mergeCells count="76">
    <mergeCell ref="I9:K9"/>
    <mergeCell ref="A10:B10"/>
    <mergeCell ref="A11:B11"/>
    <mergeCell ref="A1:S1"/>
    <mergeCell ref="A5:S5"/>
    <mergeCell ref="A6:S6"/>
    <mergeCell ref="A7:S7"/>
    <mergeCell ref="A9:B9"/>
    <mergeCell ref="C12:C14"/>
    <mergeCell ref="D12:D14"/>
    <mergeCell ref="E12:E14"/>
    <mergeCell ref="F12:F14"/>
    <mergeCell ref="G12:G14"/>
    <mergeCell ref="H12:H14"/>
    <mergeCell ref="I12:I14"/>
    <mergeCell ref="J12:J14"/>
    <mergeCell ref="K12:K14"/>
    <mergeCell ref="L12:L14"/>
    <mergeCell ref="M12:M14"/>
    <mergeCell ref="N12:N14"/>
    <mergeCell ref="O12:O14"/>
    <mergeCell ref="P12:P14"/>
    <mergeCell ref="Q12:Q14"/>
    <mergeCell ref="R12:R14"/>
    <mergeCell ref="S12:S14"/>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Q20"/>
    <mergeCell ref="R19:R20"/>
    <mergeCell ref="S19:S20"/>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C32:C33"/>
    <mergeCell ref="D32:D33"/>
    <mergeCell ref="E32:E33"/>
    <mergeCell ref="F32:F33"/>
    <mergeCell ref="G32:G33"/>
    <mergeCell ref="H32:H33"/>
    <mergeCell ref="I32:I33"/>
    <mergeCell ref="J32:J33"/>
    <mergeCell ref="K32:K33"/>
    <mergeCell ref="L32:L33"/>
    <mergeCell ref="M32:M33"/>
    <mergeCell ref="N32:N33"/>
    <mergeCell ref="O32:O33"/>
    <mergeCell ref="P32:P33"/>
    <mergeCell ref="Q32:Q33"/>
    <mergeCell ref="R32:R33"/>
    <mergeCell ref="S32:S33"/>
  </mergeCells>
  <printOptions horizontalCentered="1"/>
  <pageMargins left="0.3" right="0.3" top="0.75" bottom="0.75" header="0.3" footer="0.3"/>
  <pageSetup paperSize="9" scale="54"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topLeftCell="A13" zoomScaleNormal="100" workbookViewId="0">
      <selection activeCell="D20" sqref="D20"/>
    </sheetView>
  </sheetViews>
  <sheetFormatPr defaultColWidth="8" defaultRowHeight="15" x14ac:dyDescent="0.25"/>
  <cols>
    <col min="1" max="1" width="22.7109375" style="3" customWidth="1"/>
    <col min="2" max="2" width="32.85546875" style="3" customWidth="1"/>
    <col min="3" max="3" width="6.85546875" style="41" customWidth="1"/>
    <col min="4" max="4" width="11" style="41" customWidth="1"/>
    <col min="5" max="5" width="12.5703125" style="41" customWidth="1"/>
    <col min="6" max="16384" width="8" style="3"/>
  </cols>
  <sheetData>
    <row r="1" spans="1:5" x14ac:dyDescent="0.25">
      <c r="A1" s="1749" t="s">
        <v>40</v>
      </c>
      <c r="B1" s="1749"/>
      <c r="C1" s="1749"/>
      <c r="D1" s="1749"/>
      <c r="E1" s="1749"/>
    </row>
    <row r="2" spans="1:5" x14ac:dyDescent="0.25">
      <c r="A2" s="280"/>
      <c r="B2" s="821"/>
      <c r="C2" s="822"/>
      <c r="D2" s="822"/>
      <c r="E2" s="1218"/>
    </row>
    <row r="3" spans="1:5" x14ac:dyDescent="0.25">
      <c r="A3" s="1751" t="s">
        <v>85</v>
      </c>
      <c r="B3" s="1751"/>
      <c r="E3" s="44" t="s">
        <v>1027</v>
      </c>
    </row>
    <row r="4" spans="1:5" x14ac:dyDescent="0.25">
      <c r="A4" s="238"/>
      <c r="B4" s="238"/>
    </row>
    <row r="5" spans="1:5" x14ac:dyDescent="0.25">
      <c r="A5" s="1757" t="s">
        <v>298</v>
      </c>
      <c r="B5" s="1757"/>
      <c r="C5" s="1757"/>
      <c r="D5" s="1757"/>
      <c r="E5" s="1757"/>
    </row>
    <row r="6" spans="1:5" ht="17.45" customHeight="1" x14ac:dyDescent="0.25">
      <c r="A6" s="1639" t="s">
        <v>713</v>
      </c>
      <c r="B6" s="1639"/>
      <c r="C6" s="1639"/>
      <c r="D6" s="1639"/>
      <c r="E6" s="1639"/>
    </row>
    <row r="7" spans="1:5" x14ac:dyDescent="0.25">
      <c r="A7" s="1639" t="s">
        <v>4</v>
      </c>
      <c r="B7" s="1639"/>
      <c r="C7" s="1639"/>
      <c r="D7" s="1639"/>
      <c r="E7" s="1639"/>
    </row>
    <row r="9" spans="1:5" ht="28.5" customHeight="1" x14ac:dyDescent="0.25">
      <c r="A9" s="1836" t="s">
        <v>439</v>
      </c>
      <c r="B9" s="1838" t="s">
        <v>440</v>
      </c>
      <c r="C9" s="642"/>
      <c r="D9" s="1840" t="s">
        <v>438</v>
      </c>
      <c r="E9" s="643" t="s">
        <v>482</v>
      </c>
    </row>
    <row r="10" spans="1:5" ht="28.9" customHeight="1" x14ac:dyDescent="0.25">
      <c r="A10" s="1837"/>
      <c r="B10" s="1839"/>
      <c r="C10" s="141"/>
      <c r="D10" s="1841"/>
      <c r="E10" s="230" t="s">
        <v>10</v>
      </c>
    </row>
    <row r="11" spans="1:5" x14ac:dyDescent="0.25">
      <c r="A11" s="16" t="s">
        <v>11</v>
      </c>
      <c r="B11" s="138" t="s">
        <v>12</v>
      </c>
      <c r="C11" s="142"/>
      <c r="D11" s="75" t="s">
        <v>13</v>
      </c>
      <c r="E11" s="74" t="s">
        <v>14</v>
      </c>
    </row>
    <row r="12" spans="1:5" x14ac:dyDescent="0.25">
      <c r="A12" s="1830"/>
      <c r="B12" s="1832"/>
      <c r="C12" s="1833"/>
      <c r="D12" s="1525"/>
      <c r="E12" s="1525"/>
    </row>
    <row r="13" spans="1:5" ht="20.100000000000001" customHeight="1" x14ac:dyDescent="0.25">
      <c r="A13" s="1831"/>
      <c r="B13" s="1834"/>
      <c r="C13" s="1835"/>
      <c r="D13" s="1526"/>
      <c r="E13" s="1526"/>
    </row>
    <row r="14" spans="1:5" ht="20.100000000000001" customHeight="1" x14ac:dyDescent="0.25">
      <c r="A14" s="617"/>
      <c r="B14" s="1828"/>
      <c r="C14" s="1829"/>
      <c r="D14" s="1094"/>
      <c r="E14" s="850"/>
    </row>
    <row r="15" spans="1:5" ht="20.100000000000001" customHeight="1" x14ac:dyDescent="0.25">
      <c r="A15" s="617"/>
      <c r="B15" s="1828"/>
      <c r="C15" s="1829"/>
      <c r="D15" s="1094"/>
      <c r="E15" s="850"/>
    </row>
    <row r="16" spans="1:5" ht="20.100000000000001" customHeight="1" x14ac:dyDescent="0.25">
      <c r="A16" s="617"/>
      <c r="B16" s="1828"/>
      <c r="C16" s="1829"/>
      <c r="D16" s="1094"/>
      <c r="E16" s="850"/>
    </row>
    <row r="17" spans="1:5" ht="20.100000000000001" customHeight="1" x14ac:dyDescent="0.25">
      <c r="A17" s="617"/>
      <c r="B17" s="1826"/>
      <c r="C17" s="1827"/>
      <c r="D17" s="1094"/>
      <c r="E17" s="850"/>
    </row>
    <row r="18" spans="1:5" ht="20.100000000000001" customHeight="1" x14ac:dyDescent="0.25">
      <c r="A18" s="617"/>
      <c r="B18" s="1826"/>
      <c r="C18" s="1827"/>
      <c r="D18" s="1094"/>
      <c r="E18" s="850"/>
    </row>
    <row r="19" spans="1:5" ht="20.100000000000001" customHeight="1" x14ac:dyDescent="0.25">
      <c r="A19" s="617"/>
      <c r="B19" s="1826"/>
      <c r="C19" s="1827"/>
      <c r="D19" s="1094"/>
      <c r="E19" s="850"/>
    </row>
    <row r="20" spans="1:5" ht="20.100000000000001" customHeight="1" x14ac:dyDescent="0.25">
      <c r="A20" s="617"/>
      <c r="B20" s="1826"/>
      <c r="C20" s="1827"/>
      <c r="D20" s="1094"/>
      <c r="E20" s="850"/>
    </row>
    <row r="21" spans="1:5" ht="20.100000000000001" customHeight="1" x14ac:dyDescent="0.25">
      <c r="A21" s="617"/>
      <c r="B21" s="1826"/>
      <c r="C21" s="1827"/>
      <c r="D21" s="1094"/>
      <c r="E21" s="850"/>
    </row>
    <row r="22" spans="1:5" ht="20.100000000000001" customHeight="1" x14ac:dyDescent="0.25">
      <c r="A22" s="862"/>
      <c r="B22" s="1828"/>
      <c r="C22" s="1829"/>
      <c r="D22" s="1094"/>
      <c r="E22" s="850"/>
    </row>
    <row r="23" spans="1:5" ht="25.5" customHeight="1" x14ac:dyDescent="0.25">
      <c r="A23" s="568" t="s">
        <v>522</v>
      </c>
      <c r="B23" s="36"/>
      <c r="C23" s="1307">
        <v>89</v>
      </c>
      <c r="D23" s="1308">
        <f>SUM(D12:D22)</f>
        <v>0</v>
      </c>
      <c r="E23" s="1308">
        <f>SUM(E12:E22)</f>
        <v>0</v>
      </c>
    </row>
    <row r="50" spans="1:2" x14ac:dyDescent="0.25">
      <c r="A50" s="144"/>
      <c r="B50" s="144"/>
    </row>
  </sheetData>
  <sheetProtection algorithmName="SHA-512" hashValue="4D0yGqewY4CyHaKTf8y40fQqWTVpokP0hEBF9Zk5I9o1rwE3QchxgLucdxyKAYNwAf7h88LjhpDk5jeOHBtlQg==" saltValue="GhDB2zkQwkE2vz28MssXEA==" spinCount="100000" sheet="1" insertRows="0"/>
  <mergeCells count="21">
    <mergeCell ref="A1:E1"/>
    <mergeCell ref="A3:B3"/>
    <mergeCell ref="A5:E5"/>
    <mergeCell ref="A6:E6"/>
    <mergeCell ref="A7:E7"/>
    <mergeCell ref="A12:A13"/>
    <mergeCell ref="B12:C13"/>
    <mergeCell ref="D12:D13"/>
    <mergeCell ref="E12:E13"/>
    <mergeCell ref="A9:A10"/>
    <mergeCell ref="B9:B10"/>
    <mergeCell ref="D9:D10"/>
    <mergeCell ref="B19:C19"/>
    <mergeCell ref="B20:C20"/>
    <mergeCell ref="B21:C21"/>
    <mergeCell ref="B22:C22"/>
    <mergeCell ref="B14:C14"/>
    <mergeCell ref="B15:C15"/>
    <mergeCell ref="B16:C16"/>
    <mergeCell ref="B17:C17"/>
    <mergeCell ref="B18:C18"/>
  </mergeCells>
  <printOptions horizontalCentered="1"/>
  <pageMargins left="0.7" right="0.7" top="0.75" bottom="0.75" header="0.3" footer="0.3"/>
  <pageSetup paperSize="9" scale="85"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topLeftCell="A37" zoomScaleNormal="100" workbookViewId="0">
      <selection activeCell="L17" sqref="L17"/>
    </sheetView>
  </sheetViews>
  <sheetFormatPr defaultColWidth="8" defaultRowHeight="15" x14ac:dyDescent="0.25"/>
  <cols>
    <col min="1" max="1" width="30.7109375" style="3" customWidth="1"/>
    <col min="2" max="2" width="3.42578125" style="3" customWidth="1"/>
    <col min="3" max="3" width="8.140625" style="3" customWidth="1"/>
    <col min="4" max="4" width="3.42578125" style="3" customWidth="1"/>
    <col min="5" max="5" width="10.85546875" style="3" customWidth="1"/>
    <col min="6" max="6" width="10.28515625" style="3" customWidth="1"/>
    <col min="7" max="7" width="10.5703125" style="3" customWidth="1"/>
    <col min="8" max="8" width="10.140625" style="3" customWidth="1"/>
    <col min="9" max="9" width="10.7109375" style="41" customWidth="1"/>
    <col min="10" max="10" width="7" style="41" customWidth="1"/>
    <col min="11" max="11" width="3.85546875" style="41" customWidth="1"/>
    <col min="12" max="12" width="11.85546875" style="41" customWidth="1"/>
    <col min="13" max="16384" width="8" style="3"/>
  </cols>
  <sheetData>
    <row r="1" spans="1:12" x14ac:dyDescent="0.25">
      <c r="A1" s="1749" t="s">
        <v>47</v>
      </c>
      <c r="B1" s="1749"/>
      <c r="C1" s="1749"/>
      <c r="D1" s="1749"/>
      <c r="E1" s="1749"/>
      <c r="F1" s="1749"/>
      <c r="G1" s="1749"/>
      <c r="H1" s="1749"/>
      <c r="I1" s="1749"/>
      <c r="J1" s="1749"/>
      <c r="K1" s="1749"/>
      <c r="L1" s="1749"/>
    </row>
    <row r="2" spans="1:12" x14ac:dyDescent="0.25">
      <c r="A2" s="280"/>
      <c r="B2" s="280"/>
      <c r="C2" s="280"/>
      <c r="D2" s="280"/>
      <c r="E2" s="280"/>
      <c r="F2" s="280"/>
      <c r="G2" s="280"/>
      <c r="H2" s="280"/>
      <c r="I2" s="822"/>
      <c r="J2" s="822"/>
      <c r="K2" s="822"/>
      <c r="L2" s="1218"/>
    </row>
    <row r="3" spans="1:12" x14ac:dyDescent="0.25">
      <c r="A3" s="229" t="s">
        <v>85</v>
      </c>
      <c r="B3" s="238"/>
      <c r="J3" s="3"/>
      <c r="K3" s="3"/>
      <c r="L3" s="44" t="s">
        <v>1027</v>
      </c>
    </row>
    <row r="4" spans="1:12" x14ac:dyDescent="0.25">
      <c r="A4" s="238"/>
      <c r="B4" s="238"/>
      <c r="J4" s="3"/>
      <c r="K4" s="3"/>
      <c r="L4" s="137"/>
    </row>
    <row r="5" spans="1:12" ht="16.5" customHeight="1" x14ac:dyDescent="0.25">
      <c r="A5" s="1561" t="s">
        <v>298</v>
      </c>
      <c r="B5" s="1561"/>
      <c r="C5" s="1561"/>
      <c r="D5" s="1561"/>
      <c r="E5" s="1561"/>
      <c r="F5" s="1561"/>
      <c r="G5" s="1561"/>
      <c r="H5" s="1561"/>
      <c r="I5" s="1561"/>
      <c r="J5" s="1561"/>
      <c r="K5" s="1561"/>
      <c r="L5" s="1561"/>
    </row>
    <row r="6" spans="1:12" ht="12.95" customHeight="1" x14ac:dyDescent="0.25"/>
    <row r="7" spans="1:12" x14ac:dyDescent="0.25">
      <c r="A7" s="1855" t="s">
        <v>835</v>
      </c>
      <c r="B7" s="1855"/>
      <c r="C7" s="1855"/>
      <c r="D7" s="1855"/>
      <c r="E7" s="1855"/>
      <c r="F7" s="1855"/>
      <c r="G7" s="1855"/>
      <c r="H7" s="1855"/>
      <c r="I7" s="1855"/>
      <c r="J7" s="1855"/>
      <c r="K7" s="1855"/>
      <c r="L7" s="1855"/>
    </row>
    <row r="8" spans="1:12" x14ac:dyDescent="0.25">
      <c r="A8" s="64" t="s">
        <v>4</v>
      </c>
      <c r="B8" s="123"/>
      <c r="C8" s="123"/>
      <c r="D8" s="64"/>
      <c r="E8" s="64"/>
      <c r="F8" s="64"/>
      <c r="G8" s="64"/>
      <c r="H8" s="64"/>
      <c r="I8" s="145"/>
      <c r="J8" s="145"/>
      <c r="K8" s="145"/>
      <c r="L8" s="145"/>
    </row>
    <row r="9" spans="1:12" ht="4.5" customHeight="1" x14ac:dyDescent="0.25"/>
    <row r="10" spans="1:12" ht="15.95" customHeight="1" x14ac:dyDescent="0.25">
      <c r="A10" s="557"/>
      <c r="B10" s="558"/>
      <c r="C10" s="558"/>
      <c r="D10" s="559"/>
      <c r="E10" s="1859" t="s">
        <v>531</v>
      </c>
      <c r="F10" s="1860"/>
      <c r="G10" s="1859" t="s">
        <v>477</v>
      </c>
      <c r="H10" s="1860"/>
      <c r="I10" s="560" t="s">
        <v>714</v>
      </c>
      <c r="J10" s="561"/>
      <c r="K10" s="562"/>
      <c r="L10" s="563" t="s">
        <v>524</v>
      </c>
    </row>
    <row r="11" spans="1:12" ht="15.95" customHeight="1" x14ac:dyDescent="0.25">
      <c r="A11" s="1856" t="s">
        <v>525</v>
      </c>
      <c r="B11" s="1857"/>
      <c r="C11" s="1857"/>
      <c r="D11" s="1858"/>
      <c r="E11" s="564" t="s">
        <v>526</v>
      </c>
      <c r="F11" s="564" t="s">
        <v>10</v>
      </c>
      <c r="G11" s="565" t="s">
        <v>526</v>
      </c>
      <c r="H11" s="565" t="s">
        <v>10</v>
      </c>
      <c r="I11" s="146" t="s">
        <v>526</v>
      </c>
      <c r="J11" s="147" t="s">
        <v>10</v>
      </c>
      <c r="K11" s="148"/>
      <c r="L11" s="146" t="s">
        <v>10</v>
      </c>
    </row>
    <row r="12" spans="1:12" x14ac:dyDescent="0.25">
      <c r="A12" s="566"/>
      <c r="B12" s="11"/>
      <c r="C12" s="11"/>
      <c r="D12" s="149"/>
      <c r="E12" s="555" t="s">
        <v>532</v>
      </c>
      <c r="F12" s="154"/>
      <c r="G12" s="556" t="s">
        <v>533</v>
      </c>
      <c r="H12" s="139"/>
      <c r="I12" s="139"/>
      <c r="J12" s="150"/>
      <c r="K12" s="141"/>
      <c r="L12" s="139"/>
    </row>
    <row r="13" spans="1:12" x14ac:dyDescent="0.25">
      <c r="A13" s="1846" t="s">
        <v>11</v>
      </c>
      <c r="B13" s="1847"/>
      <c r="C13" s="1847"/>
      <c r="D13" s="1848"/>
      <c r="E13" s="74" t="s">
        <v>12</v>
      </c>
      <c r="F13" s="75" t="s">
        <v>13</v>
      </c>
      <c r="G13" s="75" t="s">
        <v>14</v>
      </c>
      <c r="H13" s="75" t="s">
        <v>15</v>
      </c>
      <c r="I13" s="75" t="s">
        <v>16</v>
      </c>
      <c r="J13" s="151" t="s">
        <v>359</v>
      </c>
      <c r="K13" s="152"/>
      <c r="L13" s="75" t="s">
        <v>447</v>
      </c>
    </row>
    <row r="14" spans="1:12" ht="18" customHeight="1" x14ac:dyDescent="0.25">
      <c r="A14" s="1826"/>
      <c r="B14" s="1842"/>
      <c r="C14" s="1842"/>
      <c r="D14" s="1827"/>
      <c r="E14" s="1019"/>
      <c r="F14" s="1019"/>
      <c r="G14" s="1019"/>
      <c r="H14" s="1019"/>
      <c r="I14" s="1019"/>
      <c r="J14" s="1849"/>
      <c r="K14" s="1850"/>
      <c r="L14" s="1019"/>
    </row>
    <row r="15" spans="1:12" ht="14.25" customHeight="1" x14ac:dyDescent="0.25">
      <c r="A15" s="1826"/>
      <c r="B15" s="1842"/>
      <c r="C15" s="1842"/>
      <c r="D15" s="1827"/>
      <c r="E15" s="1053"/>
      <c r="F15" s="1053"/>
      <c r="G15" s="1053"/>
      <c r="H15" s="1053"/>
      <c r="I15" s="1053"/>
      <c r="J15" s="1849"/>
      <c r="K15" s="1850"/>
      <c r="L15" s="1053"/>
    </row>
    <row r="16" spans="1:12" ht="20.100000000000001" customHeight="1" x14ac:dyDescent="0.25">
      <c r="A16" s="1826"/>
      <c r="B16" s="1842"/>
      <c r="C16" s="1842"/>
      <c r="D16" s="1827"/>
      <c r="E16" s="1053"/>
      <c r="F16" s="1053"/>
      <c r="G16" s="1053"/>
      <c r="H16" s="1053"/>
      <c r="I16" s="1053"/>
      <c r="J16" s="1849"/>
      <c r="K16" s="1850"/>
      <c r="L16" s="1053"/>
    </row>
    <row r="17" spans="1:12" ht="20.100000000000001" customHeight="1" x14ac:dyDescent="0.25">
      <c r="A17" s="1826"/>
      <c r="B17" s="1842"/>
      <c r="C17" s="1842"/>
      <c r="D17" s="1827"/>
      <c r="E17" s="1053"/>
      <c r="F17" s="1053"/>
      <c r="G17" s="1053"/>
      <c r="H17" s="1053"/>
      <c r="I17" s="1053"/>
      <c r="J17" s="1849"/>
      <c r="K17" s="1850"/>
      <c r="L17" s="1053"/>
    </row>
    <row r="18" spans="1:12" ht="20.100000000000001" customHeight="1" x14ac:dyDescent="0.25">
      <c r="A18" s="1826"/>
      <c r="B18" s="1842"/>
      <c r="C18" s="1842"/>
      <c r="D18" s="1827"/>
      <c r="E18" s="1053"/>
      <c r="F18" s="1053"/>
      <c r="G18" s="1053"/>
      <c r="H18" s="1053"/>
      <c r="I18" s="1053"/>
      <c r="J18" s="1849"/>
      <c r="K18" s="1850"/>
      <c r="L18" s="1053"/>
    </row>
    <row r="19" spans="1:12" ht="20.100000000000001" customHeight="1" x14ac:dyDescent="0.25">
      <c r="A19" s="1826"/>
      <c r="B19" s="1842"/>
      <c r="C19" s="1842"/>
      <c r="D19" s="1827"/>
      <c r="E19" s="1053"/>
      <c r="F19" s="1053"/>
      <c r="G19" s="1053"/>
      <c r="H19" s="1053"/>
      <c r="I19" s="1053"/>
      <c r="J19" s="1849"/>
      <c r="K19" s="1850"/>
      <c r="L19" s="1053"/>
    </row>
    <row r="20" spans="1:12" ht="20.100000000000001" customHeight="1" x14ac:dyDescent="0.25">
      <c r="A20" s="1095"/>
      <c r="B20" s="1096"/>
      <c r="C20" s="1096"/>
      <c r="D20" s="1097"/>
      <c r="E20" s="1098"/>
      <c r="F20" s="1098"/>
      <c r="G20" s="1098"/>
      <c r="H20" s="1098"/>
      <c r="I20" s="1098"/>
      <c r="J20" s="1861"/>
      <c r="K20" s="1862"/>
      <c r="L20" s="1098"/>
    </row>
    <row r="21" spans="1:12" ht="20.100000000000001" customHeight="1" x14ac:dyDescent="0.25">
      <c r="A21" s="1826"/>
      <c r="B21" s="1842"/>
      <c r="C21" s="1842"/>
      <c r="D21" s="1827"/>
      <c r="E21" s="1053"/>
      <c r="F21" s="1053"/>
      <c r="G21" s="1053"/>
      <c r="H21" s="1053"/>
      <c r="I21" s="1053"/>
      <c r="J21" s="1849"/>
      <c r="K21" s="1850"/>
      <c r="L21" s="1053"/>
    </row>
    <row r="22" spans="1:12" ht="20.100000000000001" customHeight="1" x14ac:dyDescent="0.25">
      <c r="A22" s="1826"/>
      <c r="B22" s="1842"/>
      <c r="C22" s="1842"/>
      <c r="D22" s="1827"/>
      <c r="E22" s="1053"/>
      <c r="F22" s="1053"/>
      <c r="G22" s="1053"/>
      <c r="H22" s="1053"/>
      <c r="I22" s="1053"/>
      <c r="J22" s="1849"/>
      <c r="K22" s="1850"/>
      <c r="L22" s="1053"/>
    </row>
    <row r="23" spans="1:12" ht="20.100000000000001" customHeight="1" x14ac:dyDescent="0.25">
      <c r="A23" s="1826"/>
      <c r="B23" s="1842"/>
      <c r="C23" s="1842"/>
      <c r="D23" s="1827"/>
      <c r="E23" s="1053"/>
      <c r="F23" s="1053"/>
      <c r="G23" s="1053"/>
      <c r="H23" s="1053"/>
      <c r="I23" s="1053"/>
      <c r="J23" s="1849"/>
      <c r="K23" s="1850"/>
      <c r="L23" s="1053"/>
    </row>
    <row r="24" spans="1:12" ht="20.100000000000001" customHeight="1" x14ac:dyDescent="0.25">
      <c r="A24" s="1826"/>
      <c r="B24" s="1842"/>
      <c r="C24" s="1842"/>
      <c r="D24" s="1827"/>
      <c r="E24" s="1053"/>
      <c r="F24" s="1053"/>
      <c r="G24" s="1053"/>
      <c r="H24" s="1053"/>
      <c r="I24" s="1053"/>
      <c r="J24" s="1849"/>
      <c r="K24" s="1850"/>
      <c r="L24" s="1053"/>
    </row>
    <row r="25" spans="1:12" ht="20.100000000000001" customHeight="1" x14ac:dyDescent="0.25">
      <c r="A25" s="1826"/>
      <c r="B25" s="1842"/>
      <c r="C25" s="1842"/>
      <c r="D25" s="1827"/>
      <c r="E25" s="1053"/>
      <c r="F25" s="1053"/>
      <c r="G25" s="1053"/>
      <c r="H25" s="1053"/>
      <c r="I25" s="1053"/>
      <c r="J25" s="1849"/>
      <c r="K25" s="1850"/>
      <c r="L25" s="1053"/>
    </row>
    <row r="26" spans="1:12" ht="20.100000000000001" customHeight="1" x14ac:dyDescent="0.25">
      <c r="A26" s="1826"/>
      <c r="B26" s="1842"/>
      <c r="C26" s="1842"/>
      <c r="D26" s="1827"/>
      <c r="E26" s="1053"/>
      <c r="F26" s="1053"/>
      <c r="G26" s="1053"/>
      <c r="H26" s="1053"/>
      <c r="I26" s="1053"/>
      <c r="J26" s="1849"/>
      <c r="K26" s="1850"/>
      <c r="L26" s="1053"/>
    </row>
    <row r="27" spans="1:12" ht="20.100000000000001" customHeight="1" x14ac:dyDescent="0.25">
      <c r="A27" s="1826" t="s">
        <v>527</v>
      </c>
      <c r="B27" s="1842"/>
      <c r="C27" s="1842"/>
      <c r="D27" s="1827"/>
      <c r="E27" s="1053"/>
      <c r="F27" s="1053"/>
      <c r="G27" s="1053"/>
      <c r="H27" s="1053"/>
      <c r="I27" s="1020"/>
      <c r="J27" s="1849"/>
      <c r="K27" s="1850"/>
      <c r="L27" s="1020"/>
    </row>
    <row r="28" spans="1:12" ht="20.100000000000001" customHeight="1" x14ac:dyDescent="0.25">
      <c r="A28" s="567" t="s">
        <v>1049</v>
      </c>
      <c r="B28" s="507"/>
      <c r="C28" s="507"/>
      <c r="D28" s="508">
        <v>39</v>
      </c>
      <c r="E28" s="1259">
        <f>SUM(E14:E27)</f>
        <v>0</v>
      </c>
      <c r="F28" s="1259">
        <f>SUM(F14:F27)</f>
        <v>0</v>
      </c>
      <c r="G28" s="1259">
        <f>SUM(G14:G27)</f>
        <v>0</v>
      </c>
      <c r="H28" s="1259">
        <f>SUM(H14:H27)</f>
        <v>0</v>
      </c>
      <c r="I28" s="1259">
        <f>SUM(I14:I27)</f>
        <v>0</v>
      </c>
      <c r="J28" s="1851">
        <f>SUM(J14:K27)</f>
        <v>0</v>
      </c>
      <c r="K28" s="1852"/>
      <c r="L28" s="1259">
        <f>SUM(L14:L27)</f>
        <v>0</v>
      </c>
    </row>
    <row r="29" spans="1:12" ht="20.100000000000001" customHeight="1" x14ac:dyDescent="0.25">
      <c r="A29" s="568" t="s">
        <v>1048</v>
      </c>
      <c r="B29" s="143"/>
      <c r="C29" s="37"/>
      <c r="D29" s="237">
        <v>40</v>
      </c>
      <c r="E29" s="1018"/>
      <c r="F29" s="1018"/>
      <c r="G29" s="1018"/>
      <c r="H29" s="1018"/>
      <c r="I29" s="1020"/>
      <c r="J29" s="1849"/>
      <c r="K29" s="1850"/>
      <c r="L29" s="1020"/>
    </row>
    <row r="30" spans="1:12" ht="20.100000000000001" customHeight="1" x14ac:dyDescent="0.25">
      <c r="A30" s="510" t="s">
        <v>10</v>
      </c>
      <c r="B30" s="36"/>
      <c r="C30" s="37"/>
      <c r="D30" s="593">
        <v>49</v>
      </c>
      <c r="E30" s="1309">
        <f>E28-E29</f>
        <v>0</v>
      </c>
      <c r="F30" s="1309">
        <f t="shared" ref="F30:I30" si="0">F28-F29</f>
        <v>0</v>
      </c>
      <c r="G30" s="1309">
        <f t="shared" si="0"/>
        <v>0</v>
      </c>
      <c r="H30" s="1309">
        <f t="shared" si="0"/>
        <v>0</v>
      </c>
      <c r="I30" s="1309">
        <f t="shared" si="0"/>
        <v>0</v>
      </c>
      <c r="J30" s="1853">
        <f>J28-J29</f>
        <v>0</v>
      </c>
      <c r="K30" s="1854"/>
      <c r="L30" s="1308">
        <f>L28-L29</f>
        <v>0</v>
      </c>
    </row>
    <row r="31" spans="1:12" ht="20.100000000000001" customHeight="1" x14ac:dyDescent="0.25">
      <c r="A31" s="1417"/>
      <c r="B31" s="1417"/>
      <c r="C31" s="1417"/>
      <c r="D31" s="1417"/>
      <c r="E31" s="1417"/>
      <c r="F31" s="1417"/>
      <c r="G31" s="1417"/>
      <c r="H31" s="1417"/>
      <c r="I31" s="1417"/>
      <c r="J31" s="1417"/>
      <c r="K31" s="1417"/>
      <c r="L31" s="1418"/>
    </row>
    <row r="32" spans="1:12" ht="20.100000000000001" customHeight="1" x14ac:dyDescent="0.25">
      <c r="A32" s="1420" t="s">
        <v>1047</v>
      </c>
      <c r="B32" s="1423"/>
      <c r="C32" s="1422"/>
      <c r="D32" s="1421">
        <v>59</v>
      </c>
      <c r="E32" s="1419"/>
      <c r="G32" s="70"/>
      <c r="H32" s="70"/>
    </row>
    <row r="33" spans="1:12" ht="12.95" customHeight="1" x14ac:dyDescent="0.25">
      <c r="A33" s="1420" t="s">
        <v>1046</v>
      </c>
      <c r="B33" s="1423"/>
      <c r="C33" s="1422"/>
      <c r="D33" s="1421">
        <v>60</v>
      </c>
      <c r="E33" s="1419"/>
    </row>
    <row r="34" spans="1:12" ht="12.95" customHeight="1" x14ac:dyDescent="0.25"/>
    <row r="35" spans="1:12" x14ac:dyDescent="0.25">
      <c r="A35" s="64" t="s">
        <v>529</v>
      </c>
      <c r="B35" s="123"/>
      <c r="C35" s="123"/>
      <c r="D35" s="64"/>
      <c r="E35" s="64"/>
      <c r="F35" s="64"/>
      <c r="G35" s="64"/>
      <c r="H35" s="64"/>
      <c r="I35" s="123"/>
      <c r="J35" s="145"/>
      <c r="K35" s="145"/>
      <c r="L35" s="145"/>
    </row>
    <row r="36" spans="1:12" x14ac:dyDescent="0.25">
      <c r="A36" s="64" t="s">
        <v>4</v>
      </c>
      <c r="B36" s="123"/>
      <c r="C36" s="123"/>
      <c r="D36" s="64"/>
      <c r="E36" s="64"/>
      <c r="F36" s="64"/>
      <c r="G36" s="64"/>
      <c r="H36" s="64"/>
      <c r="I36" s="123"/>
      <c r="J36" s="145"/>
      <c r="K36" s="145"/>
      <c r="L36" s="145"/>
    </row>
    <row r="37" spans="1:12" ht="4.5" customHeight="1" x14ac:dyDescent="0.25"/>
    <row r="38" spans="1:12" ht="9.9499999999999993" customHeight="1" x14ac:dyDescent="0.25">
      <c r="A38" s="557"/>
      <c r="B38" s="558"/>
      <c r="C38" s="558"/>
      <c r="D38" s="558"/>
      <c r="E38" s="558"/>
      <c r="F38" s="558"/>
      <c r="G38" s="558"/>
      <c r="H38" s="558"/>
      <c r="I38" s="569"/>
      <c r="J38" s="558"/>
      <c r="K38" s="559"/>
      <c r="L38" s="570"/>
    </row>
    <row r="39" spans="1:12" x14ac:dyDescent="0.25">
      <c r="A39" s="1843" t="s">
        <v>440</v>
      </c>
      <c r="B39" s="1844"/>
      <c r="C39" s="1844"/>
      <c r="D39" s="1844"/>
      <c r="E39" s="1844"/>
      <c r="F39" s="1844"/>
      <c r="G39" s="1844"/>
      <c r="H39" s="1844"/>
      <c r="I39" s="1844"/>
      <c r="J39" s="1844"/>
      <c r="K39" s="1845"/>
      <c r="L39" s="571" t="s">
        <v>10</v>
      </c>
    </row>
    <row r="40" spans="1:12" x14ac:dyDescent="0.25">
      <c r="A40" s="1843"/>
      <c r="B40" s="1844"/>
      <c r="C40" s="1844"/>
      <c r="D40" s="1844"/>
      <c r="E40" s="1844"/>
      <c r="F40" s="1844"/>
      <c r="G40" s="1844"/>
      <c r="H40" s="1844"/>
      <c r="I40" s="1844"/>
      <c r="J40" s="1844"/>
      <c r="K40" s="1845"/>
      <c r="L40" s="139"/>
    </row>
    <row r="41" spans="1:12" x14ac:dyDescent="0.25">
      <c r="A41" s="1846" t="s">
        <v>11</v>
      </c>
      <c r="B41" s="1847"/>
      <c r="C41" s="1847"/>
      <c r="D41" s="1847"/>
      <c r="E41" s="1847"/>
      <c r="F41" s="1847"/>
      <c r="G41" s="1847"/>
      <c r="H41" s="1847"/>
      <c r="I41" s="1847"/>
      <c r="J41" s="1847"/>
      <c r="K41" s="1848"/>
      <c r="L41" s="75" t="s">
        <v>360</v>
      </c>
    </row>
    <row r="42" spans="1:12" ht="18" customHeight="1" x14ac:dyDescent="0.25">
      <c r="A42" s="1826"/>
      <c r="B42" s="1842"/>
      <c r="C42" s="1842"/>
      <c r="D42" s="1842"/>
      <c r="E42" s="1842"/>
      <c r="F42" s="1842"/>
      <c r="G42" s="1842"/>
      <c r="H42" s="1842"/>
      <c r="I42" s="1842"/>
      <c r="J42" s="1842"/>
      <c r="K42" s="1827"/>
      <c r="L42" s="1053"/>
    </row>
    <row r="43" spans="1:12" ht="20.100000000000001" customHeight="1" x14ac:dyDescent="0.25">
      <c r="A43" s="1826"/>
      <c r="B43" s="1842"/>
      <c r="C43" s="1842"/>
      <c r="D43" s="1842"/>
      <c r="E43" s="1842"/>
      <c r="F43" s="1842"/>
      <c r="G43" s="1842"/>
      <c r="H43" s="1842"/>
      <c r="I43" s="1842"/>
      <c r="J43" s="1842"/>
      <c r="K43" s="1827"/>
      <c r="L43" s="1020"/>
    </row>
    <row r="44" spans="1:12" ht="20.100000000000001" customHeight="1" x14ac:dyDescent="0.25">
      <c r="A44" s="1826"/>
      <c r="B44" s="1842"/>
      <c r="C44" s="1842"/>
      <c r="D44" s="1842"/>
      <c r="E44" s="1842"/>
      <c r="F44" s="1842"/>
      <c r="G44" s="1842"/>
      <c r="H44" s="1842"/>
      <c r="I44" s="1842"/>
      <c r="J44" s="1842"/>
      <c r="K44" s="1827"/>
      <c r="L44" s="1053"/>
    </row>
    <row r="45" spans="1:12" ht="20.100000000000001" customHeight="1" x14ac:dyDescent="0.25">
      <c r="A45" s="1826"/>
      <c r="B45" s="1842"/>
      <c r="C45" s="1842"/>
      <c r="D45" s="1842"/>
      <c r="E45" s="1842"/>
      <c r="F45" s="1842"/>
      <c r="G45" s="1842"/>
      <c r="H45" s="1842"/>
      <c r="I45" s="1842"/>
      <c r="J45" s="1842"/>
      <c r="K45" s="1827"/>
      <c r="L45" s="1053"/>
    </row>
    <row r="46" spans="1:12" ht="20.100000000000001" customHeight="1" x14ac:dyDescent="0.25">
      <c r="A46" s="1826"/>
      <c r="B46" s="1842"/>
      <c r="C46" s="1842"/>
      <c r="D46" s="1842"/>
      <c r="E46" s="1842"/>
      <c r="F46" s="1842"/>
      <c r="G46" s="1842"/>
      <c r="H46" s="1842"/>
      <c r="I46" s="1842"/>
      <c r="J46" s="1842"/>
      <c r="K46" s="1827"/>
      <c r="L46" s="1053"/>
    </row>
    <row r="47" spans="1:12" ht="20.100000000000001" customHeight="1" x14ac:dyDescent="0.25">
      <c r="A47" s="1826"/>
      <c r="B47" s="1842"/>
      <c r="C47" s="1842"/>
      <c r="D47" s="1842"/>
      <c r="E47" s="1842"/>
      <c r="F47" s="1842"/>
      <c r="G47" s="1842"/>
      <c r="H47" s="1842"/>
      <c r="I47" s="1842"/>
      <c r="J47" s="1842"/>
      <c r="K47" s="1827"/>
      <c r="L47" s="1053"/>
    </row>
    <row r="48" spans="1:12" ht="20.100000000000001" customHeight="1" x14ac:dyDescent="0.25">
      <c r="A48" s="1826"/>
      <c r="B48" s="1842"/>
      <c r="C48" s="1842"/>
      <c r="D48" s="1842"/>
      <c r="E48" s="1842"/>
      <c r="F48" s="1842"/>
      <c r="G48" s="1842"/>
      <c r="H48" s="1842"/>
      <c r="I48" s="1842"/>
      <c r="J48" s="1842"/>
      <c r="K48" s="1827"/>
      <c r="L48" s="1053"/>
    </row>
    <row r="49" spans="1:12" ht="20.100000000000001" customHeight="1" x14ac:dyDescent="0.25">
      <c r="A49" s="1826"/>
      <c r="B49" s="1842"/>
      <c r="C49" s="1842"/>
      <c r="D49" s="1842"/>
      <c r="E49" s="1842"/>
      <c r="F49" s="1842"/>
      <c r="G49" s="1842"/>
      <c r="H49" s="1842"/>
      <c r="I49" s="1842"/>
      <c r="J49" s="1842"/>
      <c r="K49" s="1827"/>
      <c r="L49" s="1053"/>
    </row>
    <row r="50" spans="1:12" ht="20.100000000000001" customHeight="1" x14ac:dyDescent="0.25">
      <c r="A50" s="1826"/>
      <c r="B50" s="1842"/>
      <c r="C50" s="1842"/>
      <c r="D50" s="1842"/>
      <c r="E50" s="1842"/>
      <c r="F50" s="1842"/>
      <c r="G50" s="1842"/>
      <c r="H50" s="1842"/>
      <c r="I50" s="1842"/>
      <c r="J50" s="1842"/>
      <c r="K50" s="1827"/>
      <c r="L50" s="1053"/>
    </row>
    <row r="51" spans="1:12" ht="20.100000000000001" customHeight="1" x14ac:dyDescent="0.25">
      <c r="A51" s="1826"/>
      <c r="B51" s="1842"/>
      <c r="C51" s="1842"/>
      <c r="D51" s="1842"/>
      <c r="E51" s="1842"/>
      <c r="F51" s="1842"/>
      <c r="G51" s="1842"/>
      <c r="H51" s="1842"/>
      <c r="I51" s="1842"/>
      <c r="J51" s="1842"/>
      <c r="K51" s="1827"/>
      <c r="L51" s="1053"/>
    </row>
    <row r="52" spans="1:12" ht="20.100000000000001" customHeight="1" x14ac:dyDescent="0.25">
      <c r="A52" s="1826"/>
      <c r="B52" s="1842"/>
      <c r="C52" s="1842"/>
      <c r="D52" s="1842"/>
      <c r="E52" s="1842"/>
      <c r="F52" s="1842"/>
      <c r="G52" s="1842"/>
      <c r="H52" s="1842"/>
      <c r="I52" s="1842"/>
      <c r="J52" s="1842"/>
      <c r="K52" s="1827"/>
      <c r="L52" s="1053"/>
    </row>
    <row r="53" spans="1:12" ht="20.100000000000001" customHeight="1" x14ac:dyDescent="0.25">
      <c r="A53" s="1826" t="s">
        <v>527</v>
      </c>
      <c r="B53" s="1842"/>
      <c r="C53" s="1842"/>
      <c r="D53" s="1842"/>
      <c r="E53" s="1842"/>
      <c r="F53" s="1842"/>
      <c r="G53" s="1842"/>
      <c r="H53" s="1842"/>
      <c r="I53" s="1842"/>
      <c r="J53" s="1842"/>
      <c r="K53" s="1827"/>
      <c r="L53" s="1020"/>
    </row>
    <row r="54" spans="1:12" x14ac:dyDescent="0.25">
      <c r="A54" s="510" t="s">
        <v>530</v>
      </c>
      <c r="B54" s="36"/>
      <c r="C54" s="37"/>
      <c r="D54" s="37"/>
      <c r="E54" s="37"/>
      <c r="F54" s="37"/>
      <c r="G54" s="37"/>
      <c r="H54" s="37"/>
      <c r="I54" s="572"/>
      <c r="J54" s="572"/>
      <c r="K54" s="573">
        <v>89</v>
      </c>
      <c r="L54" s="1308">
        <f>SUM(L42:L53)</f>
        <v>0</v>
      </c>
    </row>
    <row r="55" spans="1:12" x14ac:dyDescent="0.25">
      <c r="L55" s="3"/>
    </row>
    <row r="56" spans="1:12" x14ac:dyDescent="0.25">
      <c r="L56" s="294"/>
    </row>
    <row r="57" spans="1:12" x14ac:dyDescent="0.25">
      <c r="L57" s="319"/>
    </row>
    <row r="58" spans="1:12" x14ac:dyDescent="0.25">
      <c r="L58" s="3"/>
    </row>
    <row r="59" spans="1:12" x14ac:dyDescent="0.25">
      <c r="L59" s="3"/>
    </row>
    <row r="60" spans="1:12" x14ac:dyDescent="0.25">
      <c r="L60" s="3"/>
    </row>
    <row r="61" spans="1:12" x14ac:dyDescent="0.25">
      <c r="L61" s="3"/>
    </row>
    <row r="62" spans="1:12" x14ac:dyDescent="0.25">
      <c r="L62" s="3"/>
    </row>
    <row r="63" spans="1:12" x14ac:dyDescent="0.25">
      <c r="L63" s="3"/>
    </row>
    <row r="64" spans="1:12" x14ac:dyDescent="0.25">
      <c r="L64" s="3"/>
    </row>
  </sheetData>
  <sheetProtection algorithmName="SHA-512" hashValue="iYTBjwMKX0pyWFaLZ961PLEn9iT+65GXqyFfJaYHqA1+4J9VMRt6OQA8Elb1qk7ipn7AmTojlTsF7dR0ty4l6Q==" saltValue="11Qu+s9pv2/H31Piq258sg==" spinCount="100000" sheet="1" insertRows="0"/>
  <mergeCells count="52">
    <mergeCell ref="J19:K19"/>
    <mergeCell ref="J21:K21"/>
    <mergeCell ref="J22:K22"/>
    <mergeCell ref="J23:K23"/>
    <mergeCell ref="J24:K24"/>
    <mergeCell ref="J20:K20"/>
    <mergeCell ref="J14:K14"/>
    <mergeCell ref="J15:K15"/>
    <mergeCell ref="J16:K16"/>
    <mergeCell ref="J17:K17"/>
    <mergeCell ref="J18:K18"/>
    <mergeCell ref="A1:L1"/>
    <mergeCell ref="A5:L5"/>
    <mergeCell ref="A7:L7"/>
    <mergeCell ref="A11:D11"/>
    <mergeCell ref="A13:D13"/>
    <mergeCell ref="E10:F10"/>
    <mergeCell ref="G10:H10"/>
    <mergeCell ref="A14:D14"/>
    <mergeCell ref="A15:D15"/>
    <mergeCell ref="A16:D16"/>
    <mergeCell ref="A17:D17"/>
    <mergeCell ref="A18:D18"/>
    <mergeCell ref="A19:D19"/>
    <mergeCell ref="A21:D21"/>
    <mergeCell ref="A22:D22"/>
    <mergeCell ref="A23:D23"/>
    <mergeCell ref="A24:D24"/>
    <mergeCell ref="A25:D25"/>
    <mergeCell ref="A26:D26"/>
    <mergeCell ref="A27:D27"/>
    <mergeCell ref="A42:K42"/>
    <mergeCell ref="A43:K43"/>
    <mergeCell ref="A40:K40"/>
    <mergeCell ref="A41:K41"/>
    <mergeCell ref="A39:K39"/>
    <mergeCell ref="J25:K25"/>
    <mergeCell ref="J26:K26"/>
    <mergeCell ref="J27:K27"/>
    <mergeCell ref="J28:K28"/>
    <mergeCell ref="J29:K29"/>
    <mergeCell ref="J30:K30"/>
    <mergeCell ref="A44:K44"/>
    <mergeCell ref="A45:K45"/>
    <mergeCell ref="A46:K46"/>
    <mergeCell ref="A47:K47"/>
    <mergeCell ref="A48:K48"/>
    <mergeCell ref="A49:K49"/>
    <mergeCell ref="A50:K50"/>
    <mergeCell ref="A51:K51"/>
    <mergeCell ref="A52:K52"/>
    <mergeCell ref="A53:K53"/>
  </mergeCells>
  <pageMargins left="0.7" right="0.7" top="0.75" bottom="0.75" header="0.3" footer="0.3"/>
  <pageSetup paperSize="9" scale="72"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zoomScaleNormal="100" workbookViewId="0">
      <selection activeCell="A2" sqref="A2"/>
    </sheetView>
  </sheetViews>
  <sheetFormatPr defaultColWidth="8" defaultRowHeight="15" x14ac:dyDescent="0.25"/>
  <cols>
    <col min="1" max="1" width="45.5703125" style="155" customWidth="1"/>
    <col min="2" max="2" width="3.28515625" style="155" bestFit="1" customWidth="1"/>
    <col min="3" max="3" width="11.85546875" style="155" customWidth="1"/>
    <col min="4" max="6" width="12.7109375" style="168" customWidth="1"/>
    <col min="7" max="16384" width="8" style="155"/>
  </cols>
  <sheetData>
    <row r="1" spans="1:6" ht="13.9" customHeight="1" x14ac:dyDescent="0.25">
      <c r="A1" s="1878" t="s">
        <v>56</v>
      </c>
      <c r="B1" s="1878"/>
      <c r="C1" s="1878"/>
      <c r="D1" s="1878"/>
      <c r="E1" s="1878"/>
      <c r="F1" s="1878"/>
    </row>
    <row r="2" spans="1:6" s="156" customFormat="1" x14ac:dyDescent="0.25">
      <c r="A2" s="866"/>
      <c r="B2" s="866"/>
      <c r="C2" s="866"/>
      <c r="D2" s="867"/>
      <c r="E2" s="867"/>
      <c r="F2" s="1328"/>
    </row>
    <row r="3" spans="1:6" s="156" customFormat="1" x14ac:dyDescent="0.25">
      <c r="A3" s="158" t="s">
        <v>85</v>
      </c>
      <c r="D3" s="157"/>
      <c r="F3" s="159" t="s">
        <v>1027</v>
      </c>
    </row>
    <row r="4" spans="1:6" s="156" customFormat="1" x14ac:dyDescent="0.25">
      <c r="A4" s="160"/>
      <c r="D4" s="157"/>
      <c r="F4" s="161"/>
    </row>
    <row r="5" spans="1:6" s="156" customFormat="1" x14ac:dyDescent="0.25">
      <c r="A5" s="160"/>
      <c r="D5" s="157"/>
      <c r="F5" s="161"/>
    </row>
    <row r="6" spans="1:6" s="156" customFormat="1" x14ac:dyDescent="0.25">
      <c r="A6" s="162"/>
      <c r="D6" s="157"/>
      <c r="F6" s="163"/>
    </row>
    <row r="7" spans="1:6" s="156" customFormat="1" x14ac:dyDescent="0.25">
      <c r="A7" s="1879" t="s">
        <v>535</v>
      </c>
      <c r="B7" s="1879"/>
      <c r="C7" s="1879"/>
      <c r="D7" s="1879"/>
      <c r="E7" s="1879"/>
      <c r="F7" s="1879"/>
    </row>
    <row r="8" spans="1:6" x14ac:dyDescent="0.25">
      <c r="A8" s="164" t="s">
        <v>4</v>
      </c>
      <c r="B8" s="590"/>
      <c r="C8" s="590"/>
      <c r="D8" s="165"/>
      <c r="E8" s="166"/>
      <c r="F8" s="166"/>
    </row>
    <row r="9" spans="1:6" x14ac:dyDescent="0.25">
      <c r="B9" s="167"/>
      <c r="C9" s="167"/>
    </row>
    <row r="10" spans="1:6" ht="15.95" customHeight="1" x14ac:dyDescent="0.25">
      <c r="A10" s="574"/>
      <c r="B10" s="575"/>
      <c r="C10" s="1880" t="s">
        <v>536</v>
      </c>
      <c r="D10" s="576" t="s">
        <v>523</v>
      </c>
      <c r="E10" s="577"/>
      <c r="F10" s="578"/>
    </row>
    <row r="11" spans="1:6" ht="15.95" customHeight="1" x14ac:dyDescent="0.25">
      <c r="A11" s="579" t="s">
        <v>534</v>
      </c>
      <c r="B11" s="169"/>
      <c r="C11" s="1881"/>
      <c r="D11" s="170" t="s">
        <v>526</v>
      </c>
      <c r="E11" s="170" t="s">
        <v>10</v>
      </c>
      <c r="F11" s="580" t="s">
        <v>524</v>
      </c>
    </row>
    <row r="12" spans="1:6" ht="16.899999999999999" customHeight="1" x14ac:dyDescent="0.25">
      <c r="A12" s="581" t="s">
        <v>11</v>
      </c>
      <c r="B12" s="171"/>
      <c r="C12" s="172" t="s">
        <v>447</v>
      </c>
      <c r="D12" s="172" t="s">
        <v>360</v>
      </c>
      <c r="E12" s="172" t="s">
        <v>448</v>
      </c>
      <c r="F12" s="172" t="s">
        <v>361</v>
      </c>
    </row>
    <row r="13" spans="1:6" ht="20.100000000000001" customHeight="1" x14ac:dyDescent="0.25">
      <c r="A13" s="582" t="s">
        <v>717</v>
      </c>
      <c r="B13" s="583"/>
      <c r="C13" s="1882"/>
      <c r="D13" s="1883"/>
      <c r="E13" s="1883"/>
      <c r="F13" s="1883"/>
    </row>
    <row r="14" spans="1:6" ht="20.100000000000001" customHeight="1" x14ac:dyDescent="0.25">
      <c r="A14" s="1868"/>
      <c r="B14" s="1869"/>
      <c r="C14" s="1864"/>
      <c r="D14" s="1884"/>
      <c r="E14" s="1884"/>
      <c r="F14" s="1884"/>
    </row>
    <row r="15" spans="1:6" ht="20.100000000000001" customHeight="1" x14ac:dyDescent="0.25">
      <c r="A15" s="1868"/>
      <c r="B15" s="1869"/>
      <c r="C15" s="863"/>
      <c r="D15" s="1052"/>
      <c r="E15" s="1052"/>
      <c r="F15" s="1052"/>
    </row>
    <row r="16" spans="1:6" ht="20.100000000000001" customHeight="1" x14ac:dyDescent="0.25">
      <c r="A16" s="1868"/>
      <c r="B16" s="1869"/>
      <c r="C16" s="863"/>
      <c r="D16" s="1052"/>
      <c r="E16" s="1052"/>
      <c r="F16" s="1052"/>
    </row>
    <row r="17" spans="1:6" ht="20.100000000000001" customHeight="1" x14ac:dyDescent="0.25">
      <c r="A17" s="1868"/>
      <c r="B17" s="1869"/>
      <c r="C17" s="863"/>
      <c r="D17" s="1052"/>
      <c r="E17" s="1052"/>
      <c r="F17" s="1052"/>
    </row>
    <row r="18" spans="1:6" ht="20.100000000000001" customHeight="1" x14ac:dyDescent="0.25">
      <c r="A18" s="1868"/>
      <c r="B18" s="1869"/>
      <c r="C18" s="863"/>
      <c r="D18" s="1052"/>
      <c r="E18" s="1052"/>
      <c r="F18" s="1052"/>
    </row>
    <row r="19" spans="1:6" ht="20.100000000000001" customHeight="1" x14ac:dyDescent="0.25">
      <c r="A19" s="1874"/>
      <c r="B19" s="1875"/>
      <c r="C19" s="863"/>
      <c r="D19" s="1052"/>
      <c r="E19" s="1052"/>
      <c r="F19" s="1052"/>
    </row>
    <row r="20" spans="1:6" ht="20.100000000000001" customHeight="1" x14ac:dyDescent="0.25">
      <c r="A20" s="585" t="s">
        <v>537</v>
      </c>
      <c r="B20" s="586" t="s">
        <v>18</v>
      </c>
      <c r="C20" s="1061"/>
      <c r="D20" s="1311">
        <f>SUM(D13:D19)</f>
        <v>0</v>
      </c>
      <c r="E20" s="1311">
        <f t="shared" ref="E20:F20" si="0">SUM(E13:E19)</f>
        <v>0</v>
      </c>
      <c r="F20" s="1311">
        <f t="shared" si="0"/>
        <v>0</v>
      </c>
    </row>
    <row r="21" spans="1:6" ht="22.5" customHeight="1" x14ac:dyDescent="0.25">
      <c r="A21" s="587" t="s">
        <v>716</v>
      </c>
      <c r="B21" s="584"/>
      <c r="C21" s="1863"/>
      <c r="D21" s="1865"/>
      <c r="E21" s="1865"/>
      <c r="F21" s="1865"/>
    </row>
    <row r="22" spans="1:6" ht="20.100000000000001" customHeight="1" x14ac:dyDescent="0.25">
      <c r="A22" s="1876"/>
      <c r="B22" s="1877"/>
      <c r="C22" s="1864"/>
      <c r="D22" s="1764"/>
      <c r="E22" s="1764"/>
      <c r="F22" s="1764"/>
    </row>
    <row r="23" spans="1:6" ht="20.100000000000001" customHeight="1" x14ac:dyDescent="0.25">
      <c r="A23" s="1870"/>
      <c r="B23" s="1871"/>
      <c r="C23" s="1310"/>
      <c r="D23" s="881"/>
      <c r="E23" s="881"/>
      <c r="F23" s="881"/>
    </row>
    <row r="24" spans="1:6" x14ac:dyDescent="0.25">
      <c r="A24" s="1872"/>
      <c r="B24" s="1873"/>
      <c r="C24" s="864"/>
      <c r="D24" s="1054"/>
      <c r="E24" s="1054"/>
      <c r="F24" s="1054"/>
    </row>
    <row r="25" spans="1:6" ht="20.100000000000001" customHeight="1" x14ac:dyDescent="0.25">
      <c r="A25" s="1866"/>
      <c r="B25" s="1867"/>
      <c r="C25" s="863"/>
      <c r="D25" s="1052"/>
      <c r="E25" s="1052"/>
      <c r="F25" s="1052"/>
    </row>
    <row r="26" spans="1:6" ht="20.100000000000001" customHeight="1" x14ac:dyDescent="0.25">
      <c r="A26" s="1874"/>
      <c r="B26" s="1875"/>
      <c r="C26" s="863"/>
      <c r="D26" s="1052"/>
      <c r="E26" s="1052"/>
      <c r="F26" s="1052"/>
    </row>
    <row r="27" spans="1:6" ht="20.100000000000001" customHeight="1" x14ac:dyDescent="0.25">
      <c r="A27" s="585" t="s">
        <v>538</v>
      </c>
      <c r="B27" s="586" t="s">
        <v>20</v>
      </c>
      <c r="C27" s="1061"/>
      <c r="D27" s="1311">
        <f>SUM(D21:D26)</f>
        <v>0</v>
      </c>
      <c r="E27" s="1311">
        <f t="shared" ref="E27:F27" si="1">SUM(E21:E26)</f>
        <v>0</v>
      </c>
      <c r="F27" s="1311">
        <f t="shared" si="1"/>
        <v>0</v>
      </c>
    </row>
    <row r="28" spans="1:6" ht="26.25" customHeight="1" x14ac:dyDescent="0.25">
      <c r="A28" s="588" t="s">
        <v>715</v>
      </c>
      <c r="B28" s="584"/>
      <c r="C28" s="1863"/>
      <c r="D28" s="1865"/>
      <c r="E28" s="1865"/>
      <c r="F28" s="1865"/>
    </row>
    <row r="29" spans="1:6" ht="20.100000000000001" customHeight="1" x14ac:dyDescent="0.25">
      <c r="A29" s="1866"/>
      <c r="B29" s="1867"/>
      <c r="C29" s="1864"/>
      <c r="D29" s="1764"/>
      <c r="E29" s="1764"/>
      <c r="F29" s="1764"/>
    </row>
    <row r="30" spans="1:6" ht="20.100000000000001" customHeight="1" x14ac:dyDescent="0.25">
      <c r="A30" s="1866"/>
      <c r="B30" s="1867"/>
      <c r="C30" s="863"/>
      <c r="D30" s="881"/>
      <c r="E30" s="881"/>
      <c r="F30" s="881"/>
    </row>
    <row r="31" spans="1:6" ht="20.100000000000001" customHeight="1" x14ac:dyDescent="0.25">
      <c r="A31" s="1866"/>
      <c r="B31" s="1867"/>
      <c r="C31" s="863"/>
      <c r="D31" s="1054"/>
      <c r="E31" s="1054"/>
      <c r="F31" s="1054"/>
    </row>
    <row r="32" spans="1:6" ht="20.100000000000001" customHeight="1" x14ac:dyDescent="0.25">
      <c r="A32" s="1868"/>
      <c r="B32" s="1869"/>
      <c r="C32" s="863"/>
      <c r="D32" s="1052"/>
      <c r="E32" s="1052"/>
      <c r="F32" s="1052"/>
    </row>
    <row r="33" spans="1:6" ht="20.100000000000001" customHeight="1" x14ac:dyDescent="0.25">
      <c r="A33" s="1868"/>
      <c r="B33" s="1869"/>
      <c r="C33" s="863"/>
      <c r="D33" s="1052"/>
      <c r="E33" s="1052"/>
      <c r="F33" s="1052"/>
    </row>
    <row r="34" spans="1:6" ht="20.100000000000001" customHeight="1" x14ac:dyDescent="0.25">
      <c r="A34" s="585" t="s">
        <v>539</v>
      </c>
      <c r="B34" s="586" t="s">
        <v>99</v>
      </c>
      <c r="C34" s="1061"/>
      <c r="D34" s="1311">
        <f>SUM(D28:D33)</f>
        <v>0</v>
      </c>
      <c r="E34" s="1311">
        <f t="shared" ref="E34" si="2">SUM(E28:E33)</f>
        <v>0</v>
      </c>
      <c r="F34" s="1311">
        <f t="shared" ref="F34" si="3">SUM(F28:F33)</f>
        <v>0</v>
      </c>
    </row>
    <row r="35" spans="1:6" ht="30" customHeight="1" x14ac:dyDescent="0.25">
      <c r="A35" s="589" t="s">
        <v>528</v>
      </c>
      <c r="B35" s="173">
        <v>89</v>
      </c>
      <c r="C35" s="1061"/>
      <c r="D35" s="1312">
        <f>D20+D27+D34</f>
        <v>0</v>
      </c>
      <c r="E35" s="1312">
        <f t="shared" ref="E35:F35" si="4">E20+E27+E34</f>
        <v>0</v>
      </c>
      <c r="F35" s="1312">
        <f t="shared" si="4"/>
        <v>0</v>
      </c>
    </row>
    <row r="36" spans="1:6" x14ac:dyDescent="0.25">
      <c r="F36" s="155"/>
    </row>
    <row r="37" spans="1:6" x14ac:dyDescent="0.25">
      <c r="F37" s="155"/>
    </row>
    <row r="38" spans="1:6" x14ac:dyDescent="0.25">
      <c r="F38" s="155"/>
    </row>
    <row r="39" spans="1:6" x14ac:dyDescent="0.25">
      <c r="F39" s="155"/>
    </row>
    <row r="40" spans="1:6" x14ac:dyDescent="0.25">
      <c r="F40" s="591"/>
    </row>
    <row r="41" spans="1:6" x14ac:dyDescent="0.25">
      <c r="F41" s="592"/>
    </row>
    <row r="42" spans="1:6" x14ac:dyDescent="0.25">
      <c r="F42" s="155"/>
    </row>
    <row r="43" spans="1:6" x14ac:dyDescent="0.25">
      <c r="F43" s="155"/>
    </row>
    <row r="44" spans="1:6" x14ac:dyDescent="0.25">
      <c r="F44" s="155"/>
    </row>
    <row r="45" spans="1:6" x14ac:dyDescent="0.25">
      <c r="F45" s="155"/>
    </row>
    <row r="46" spans="1:6" x14ac:dyDescent="0.25">
      <c r="F46" s="155"/>
    </row>
    <row r="47" spans="1:6" x14ac:dyDescent="0.25">
      <c r="F47" s="155"/>
    </row>
  </sheetData>
  <sheetProtection algorithmName="SHA-512" hashValue="n/rxV5i14U6XOvQv/FGz0b1cOr7b+rq8X0OLgkRZUxvgcwvHYdocGGXzVwbI1zm8j+oAvnMnixj03DLj3If4Iw==" saltValue="l6ABRIbrhzXYOXmkx6acWA==" spinCount="100000" sheet="1" insertRows="0"/>
  <mergeCells count="31">
    <mergeCell ref="A1:F1"/>
    <mergeCell ref="A7:F7"/>
    <mergeCell ref="C10:C11"/>
    <mergeCell ref="A14:B14"/>
    <mergeCell ref="A15:B15"/>
    <mergeCell ref="C13:C14"/>
    <mergeCell ref="D13:D14"/>
    <mergeCell ref="E13:E14"/>
    <mergeCell ref="F13:F14"/>
    <mergeCell ref="A16:B16"/>
    <mergeCell ref="A17:B17"/>
    <mergeCell ref="A18:B18"/>
    <mergeCell ref="A19:B19"/>
    <mergeCell ref="A22:B22"/>
    <mergeCell ref="A30:B30"/>
    <mergeCell ref="A31:B31"/>
    <mergeCell ref="A32:B32"/>
    <mergeCell ref="A33:B33"/>
    <mergeCell ref="A23:B23"/>
    <mergeCell ref="A24:B24"/>
    <mergeCell ref="A25:B25"/>
    <mergeCell ref="A26:B26"/>
    <mergeCell ref="A29:B29"/>
    <mergeCell ref="C21:C22"/>
    <mergeCell ref="D21:D22"/>
    <mergeCell ref="E21:E22"/>
    <mergeCell ref="F21:F22"/>
    <mergeCell ref="C28:C29"/>
    <mergeCell ref="D28:D29"/>
    <mergeCell ref="E28:E29"/>
    <mergeCell ref="F28:F29"/>
  </mergeCells>
  <pageMargins left="0.7" right="0.7" top="0.75" bottom="0.75" header="0.3" footer="0.3"/>
  <pageSetup paperSize="9" scale="88"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6"/>
  <sheetViews>
    <sheetView showGridLines="0" topLeftCell="A11" zoomScaleNormal="100" workbookViewId="0">
      <selection activeCell="M32" sqref="M32"/>
    </sheetView>
  </sheetViews>
  <sheetFormatPr defaultRowHeight="15" x14ac:dyDescent="0.25"/>
  <cols>
    <col min="1" max="1" width="5.140625" style="280" customWidth="1"/>
    <col min="2" max="2" width="35.85546875" style="280" customWidth="1"/>
    <col min="3" max="3" width="5.140625" style="280" bestFit="1" customWidth="1"/>
    <col min="4" max="4" width="12" style="280" customWidth="1"/>
    <col min="5" max="5" width="11.5703125" style="280" customWidth="1"/>
    <col min="6" max="6" width="10.85546875" style="280" customWidth="1"/>
    <col min="7" max="7" width="12.28515625" style="280" customWidth="1"/>
    <col min="8" max="8" width="12.140625" style="280" customWidth="1"/>
    <col min="9" max="9" width="10.85546875" style="280" customWidth="1"/>
    <col min="10" max="10" width="13" style="280" customWidth="1"/>
    <col min="11" max="11" width="11.85546875" style="280" customWidth="1"/>
    <col min="12" max="13" width="13.5703125" style="280" customWidth="1"/>
    <col min="14" max="248" width="9.140625" style="280"/>
    <col min="249" max="249" width="16.7109375" style="280" customWidth="1"/>
    <col min="250" max="250" width="100.42578125" style="280" customWidth="1"/>
    <col min="251" max="251" width="15.7109375" style="280" customWidth="1"/>
    <col min="252" max="252" width="9.7109375" style="280" customWidth="1"/>
    <col min="253" max="504" width="9.140625" style="280"/>
    <col min="505" max="505" width="16.7109375" style="280" customWidth="1"/>
    <col min="506" max="506" width="100.42578125" style="280" customWidth="1"/>
    <col min="507" max="507" width="15.7109375" style="280" customWidth="1"/>
    <col min="508" max="508" width="9.7109375" style="280" customWidth="1"/>
    <col min="509" max="760" width="9.140625" style="280"/>
    <col min="761" max="761" width="16.7109375" style="280" customWidth="1"/>
    <col min="762" max="762" width="100.42578125" style="280" customWidth="1"/>
    <col min="763" max="763" width="15.7109375" style="280" customWidth="1"/>
    <col min="764" max="764" width="9.7109375" style="280" customWidth="1"/>
    <col min="765" max="1016" width="9.140625" style="280"/>
    <col min="1017" max="1017" width="16.7109375" style="280" customWidth="1"/>
    <col min="1018" max="1018" width="100.42578125" style="280" customWidth="1"/>
    <col min="1019" max="1019" width="15.7109375" style="280" customWidth="1"/>
    <col min="1020" max="1020" width="9.7109375" style="280" customWidth="1"/>
    <col min="1021" max="1272" width="9.140625" style="280"/>
    <col min="1273" max="1273" width="16.7109375" style="280" customWidth="1"/>
    <col min="1274" max="1274" width="100.42578125" style="280" customWidth="1"/>
    <col min="1275" max="1275" width="15.7109375" style="280" customWidth="1"/>
    <col min="1276" max="1276" width="9.7109375" style="280" customWidth="1"/>
    <col min="1277" max="1528" width="9.140625" style="280"/>
    <col min="1529" max="1529" width="16.7109375" style="280" customWidth="1"/>
    <col min="1530" max="1530" width="100.42578125" style="280" customWidth="1"/>
    <col min="1531" max="1531" width="15.7109375" style="280" customWidth="1"/>
    <col min="1532" max="1532" width="9.7109375" style="280" customWidth="1"/>
    <col min="1533" max="1784" width="9.140625" style="280"/>
    <col min="1785" max="1785" width="16.7109375" style="280" customWidth="1"/>
    <col min="1786" max="1786" width="100.42578125" style="280" customWidth="1"/>
    <col min="1787" max="1787" width="15.7109375" style="280" customWidth="1"/>
    <col min="1788" max="1788" width="9.7109375" style="280" customWidth="1"/>
    <col min="1789" max="2040" width="9.140625" style="280"/>
    <col min="2041" max="2041" width="16.7109375" style="280" customWidth="1"/>
    <col min="2042" max="2042" width="100.42578125" style="280" customWidth="1"/>
    <col min="2043" max="2043" width="15.7109375" style="280" customWidth="1"/>
    <col min="2044" max="2044" width="9.7109375" style="280" customWidth="1"/>
    <col min="2045" max="2296" width="9.140625" style="280"/>
    <col min="2297" max="2297" width="16.7109375" style="280" customWidth="1"/>
    <col min="2298" max="2298" width="100.42578125" style="280" customWidth="1"/>
    <col min="2299" max="2299" width="15.7109375" style="280" customWidth="1"/>
    <col min="2300" max="2300" width="9.7109375" style="280" customWidth="1"/>
    <col min="2301" max="2552" width="9.140625" style="280"/>
    <col min="2553" max="2553" width="16.7109375" style="280" customWidth="1"/>
    <col min="2554" max="2554" width="100.42578125" style="280" customWidth="1"/>
    <col min="2555" max="2555" width="15.7109375" style="280" customWidth="1"/>
    <col min="2556" max="2556" width="9.7109375" style="280" customWidth="1"/>
    <col min="2557" max="2808" width="9.140625" style="280"/>
    <col min="2809" max="2809" width="16.7109375" style="280" customWidth="1"/>
    <col min="2810" max="2810" width="100.42578125" style="280" customWidth="1"/>
    <col min="2811" max="2811" width="15.7109375" style="280" customWidth="1"/>
    <col min="2812" max="2812" width="9.7109375" style="280" customWidth="1"/>
    <col min="2813" max="3064" width="9.140625" style="280"/>
    <col min="3065" max="3065" width="16.7109375" style="280" customWidth="1"/>
    <col min="3066" max="3066" width="100.42578125" style="280" customWidth="1"/>
    <col min="3067" max="3067" width="15.7109375" style="280" customWidth="1"/>
    <col min="3068" max="3068" width="9.7109375" style="280" customWidth="1"/>
    <col min="3069" max="3320" width="9.140625" style="280"/>
    <col min="3321" max="3321" width="16.7109375" style="280" customWidth="1"/>
    <col min="3322" max="3322" width="100.42578125" style="280" customWidth="1"/>
    <col min="3323" max="3323" width="15.7109375" style="280" customWidth="1"/>
    <col min="3324" max="3324" width="9.7109375" style="280" customWidth="1"/>
    <col min="3325" max="3576" width="9.140625" style="280"/>
    <col min="3577" max="3577" width="16.7109375" style="280" customWidth="1"/>
    <col min="3578" max="3578" width="100.42578125" style="280" customWidth="1"/>
    <col min="3579" max="3579" width="15.7109375" style="280" customWidth="1"/>
    <col min="3580" max="3580" width="9.7109375" style="280" customWidth="1"/>
    <col min="3581" max="3832" width="9.140625" style="280"/>
    <col min="3833" max="3833" width="16.7109375" style="280" customWidth="1"/>
    <col min="3834" max="3834" width="100.42578125" style="280" customWidth="1"/>
    <col min="3835" max="3835" width="15.7109375" style="280" customWidth="1"/>
    <col min="3836" max="3836" width="9.7109375" style="280" customWidth="1"/>
    <col min="3837" max="4088" width="9.140625" style="280"/>
    <col min="4089" max="4089" width="16.7109375" style="280" customWidth="1"/>
    <col min="4090" max="4090" width="100.42578125" style="280" customWidth="1"/>
    <col min="4091" max="4091" width="15.7109375" style="280" customWidth="1"/>
    <col min="4092" max="4092" width="9.7109375" style="280" customWidth="1"/>
    <col min="4093" max="4344" width="9.140625" style="280"/>
    <col min="4345" max="4345" width="16.7109375" style="280" customWidth="1"/>
    <col min="4346" max="4346" width="100.42578125" style="280" customWidth="1"/>
    <col min="4347" max="4347" width="15.7109375" style="280" customWidth="1"/>
    <col min="4348" max="4348" width="9.7109375" style="280" customWidth="1"/>
    <col min="4349" max="4600" width="9.140625" style="280"/>
    <col min="4601" max="4601" width="16.7109375" style="280" customWidth="1"/>
    <col min="4602" max="4602" width="100.42578125" style="280" customWidth="1"/>
    <col min="4603" max="4603" width="15.7109375" style="280" customWidth="1"/>
    <col min="4604" max="4604" width="9.7109375" style="280" customWidth="1"/>
    <col min="4605" max="4856" width="9.140625" style="280"/>
    <col min="4857" max="4857" width="16.7109375" style="280" customWidth="1"/>
    <col min="4858" max="4858" width="100.42578125" style="280" customWidth="1"/>
    <col min="4859" max="4859" width="15.7109375" style="280" customWidth="1"/>
    <col min="4860" max="4860" width="9.7109375" style="280" customWidth="1"/>
    <col min="4861" max="5112" width="9.140625" style="280"/>
    <col min="5113" max="5113" width="16.7109375" style="280" customWidth="1"/>
    <col min="5114" max="5114" width="100.42578125" style="280" customWidth="1"/>
    <col min="5115" max="5115" width="15.7109375" style="280" customWidth="1"/>
    <col min="5116" max="5116" width="9.7109375" style="280" customWidth="1"/>
    <col min="5117" max="5368" width="9.140625" style="280"/>
    <col min="5369" max="5369" width="16.7109375" style="280" customWidth="1"/>
    <col min="5370" max="5370" width="100.42578125" style="280" customWidth="1"/>
    <col min="5371" max="5371" width="15.7109375" style="280" customWidth="1"/>
    <col min="5372" max="5372" width="9.7109375" style="280" customWidth="1"/>
    <col min="5373" max="5624" width="9.140625" style="280"/>
    <col min="5625" max="5625" width="16.7109375" style="280" customWidth="1"/>
    <col min="5626" max="5626" width="100.42578125" style="280" customWidth="1"/>
    <col min="5627" max="5627" width="15.7109375" style="280" customWidth="1"/>
    <col min="5628" max="5628" width="9.7109375" style="280" customWidth="1"/>
    <col min="5629" max="5880" width="9.140625" style="280"/>
    <col min="5881" max="5881" width="16.7109375" style="280" customWidth="1"/>
    <col min="5882" max="5882" width="100.42578125" style="280" customWidth="1"/>
    <col min="5883" max="5883" width="15.7109375" style="280" customWidth="1"/>
    <col min="5884" max="5884" width="9.7109375" style="280" customWidth="1"/>
    <col min="5885" max="6136" width="9.140625" style="280"/>
    <col min="6137" max="6137" width="16.7109375" style="280" customWidth="1"/>
    <col min="6138" max="6138" width="100.42578125" style="280" customWidth="1"/>
    <col min="6139" max="6139" width="15.7109375" style="280" customWidth="1"/>
    <col min="6140" max="6140" width="9.7109375" style="280" customWidth="1"/>
    <col min="6141" max="6392" width="9.140625" style="280"/>
    <col min="6393" max="6393" width="16.7109375" style="280" customWidth="1"/>
    <col min="6394" max="6394" width="100.42578125" style="280" customWidth="1"/>
    <col min="6395" max="6395" width="15.7109375" style="280" customWidth="1"/>
    <col min="6396" max="6396" width="9.7109375" style="280" customWidth="1"/>
    <col min="6397" max="6648" width="9.140625" style="280"/>
    <col min="6649" max="6649" width="16.7109375" style="280" customWidth="1"/>
    <col min="6650" max="6650" width="100.42578125" style="280" customWidth="1"/>
    <col min="6651" max="6651" width="15.7109375" style="280" customWidth="1"/>
    <col min="6652" max="6652" width="9.7109375" style="280" customWidth="1"/>
    <col min="6653" max="6904" width="9.140625" style="280"/>
    <col min="6905" max="6905" width="16.7109375" style="280" customWidth="1"/>
    <col min="6906" max="6906" width="100.42578125" style="280" customWidth="1"/>
    <col min="6907" max="6907" width="15.7109375" style="280" customWidth="1"/>
    <col min="6908" max="6908" width="9.7109375" style="280" customWidth="1"/>
    <col min="6909" max="7160" width="9.140625" style="280"/>
    <col min="7161" max="7161" width="16.7109375" style="280" customWidth="1"/>
    <col min="7162" max="7162" width="100.42578125" style="280" customWidth="1"/>
    <col min="7163" max="7163" width="15.7109375" style="280" customWidth="1"/>
    <col min="7164" max="7164" width="9.7109375" style="280" customWidth="1"/>
    <col min="7165" max="7416" width="9.140625" style="280"/>
    <col min="7417" max="7417" width="16.7109375" style="280" customWidth="1"/>
    <col min="7418" max="7418" width="100.42578125" style="280" customWidth="1"/>
    <col min="7419" max="7419" width="15.7109375" style="280" customWidth="1"/>
    <col min="7420" max="7420" width="9.7109375" style="280" customWidth="1"/>
    <col min="7421" max="7672" width="9.140625" style="280"/>
    <col min="7673" max="7673" width="16.7109375" style="280" customWidth="1"/>
    <col min="7674" max="7674" width="100.42578125" style="280" customWidth="1"/>
    <col min="7675" max="7675" width="15.7109375" style="280" customWidth="1"/>
    <col min="7676" max="7676" width="9.7109375" style="280" customWidth="1"/>
    <col min="7677" max="7928" width="9.140625" style="280"/>
    <col min="7929" max="7929" width="16.7109375" style="280" customWidth="1"/>
    <col min="7930" max="7930" width="100.42578125" style="280" customWidth="1"/>
    <col min="7931" max="7931" width="15.7109375" style="280" customWidth="1"/>
    <col min="7932" max="7932" width="9.7109375" style="280" customWidth="1"/>
    <col min="7933" max="8184" width="9.140625" style="280"/>
    <col min="8185" max="8185" width="16.7109375" style="280" customWidth="1"/>
    <col min="8186" max="8186" width="100.42578125" style="280" customWidth="1"/>
    <col min="8187" max="8187" width="15.7109375" style="280" customWidth="1"/>
    <col min="8188" max="8188" width="9.7109375" style="280" customWidth="1"/>
    <col min="8189" max="8440" width="9.140625" style="280"/>
    <col min="8441" max="8441" width="16.7109375" style="280" customWidth="1"/>
    <col min="8442" max="8442" width="100.42578125" style="280" customWidth="1"/>
    <col min="8443" max="8443" width="15.7109375" style="280" customWidth="1"/>
    <col min="8444" max="8444" width="9.7109375" style="280" customWidth="1"/>
    <col min="8445" max="8696" width="9.140625" style="280"/>
    <col min="8697" max="8697" width="16.7109375" style="280" customWidth="1"/>
    <col min="8698" max="8698" width="100.42578125" style="280" customWidth="1"/>
    <col min="8699" max="8699" width="15.7109375" style="280" customWidth="1"/>
    <col min="8700" max="8700" width="9.7109375" style="280" customWidth="1"/>
    <col min="8701" max="8952" width="9.140625" style="280"/>
    <col min="8953" max="8953" width="16.7109375" style="280" customWidth="1"/>
    <col min="8954" max="8954" width="100.42578125" style="280" customWidth="1"/>
    <col min="8955" max="8955" width="15.7109375" style="280" customWidth="1"/>
    <col min="8956" max="8956" width="9.7109375" style="280" customWidth="1"/>
    <col min="8957" max="9208" width="9.140625" style="280"/>
    <col min="9209" max="9209" width="16.7109375" style="280" customWidth="1"/>
    <col min="9210" max="9210" width="100.42578125" style="280" customWidth="1"/>
    <col min="9211" max="9211" width="15.7109375" style="280" customWidth="1"/>
    <col min="9212" max="9212" width="9.7109375" style="280" customWidth="1"/>
    <col min="9213" max="9464" width="9.140625" style="280"/>
    <col min="9465" max="9465" width="16.7109375" style="280" customWidth="1"/>
    <col min="9466" max="9466" width="100.42578125" style="280" customWidth="1"/>
    <col min="9467" max="9467" width="15.7109375" style="280" customWidth="1"/>
    <col min="9468" max="9468" width="9.7109375" style="280" customWidth="1"/>
    <col min="9469" max="9720" width="9.140625" style="280"/>
    <col min="9721" max="9721" width="16.7109375" style="280" customWidth="1"/>
    <col min="9722" max="9722" width="100.42578125" style="280" customWidth="1"/>
    <col min="9723" max="9723" width="15.7109375" style="280" customWidth="1"/>
    <col min="9724" max="9724" width="9.7109375" style="280" customWidth="1"/>
    <col min="9725" max="9976" width="9.140625" style="280"/>
    <col min="9977" max="9977" width="16.7109375" style="280" customWidth="1"/>
    <col min="9978" max="9978" width="100.42578125" style="280" customWidth="1"/>
    <col min="9979" max="9979" width="15.7109375" style="280" customWidth="1"/>
    <col min="9980" max="9980" width="9.7109375" style="280" customWidth="1"/>
    <col min="9981" max="10232" width="9.140625" style="280"/>
    <col min="10233" max="10233" width="16.7109375" style="280" customWidth="1"/>
    <col min="10234" max="10234" width="100.42578125" style="280" customWidth="1"/>
    <col min="10235" max="10235" width="15.7109375" style="280" customWidth="1"/>
    <col min="10236" max="10236" width="9.7109375" style="280" customWidth="1"/>
    <col min="10237" max="10488" width="9.140625" style="280"/>
    <col min="10489" max="10489" width="16.7109375" style="280" customWidth="1"/>
    <col min="10490" max="10490" width="100.42578125" style="280" customWidth="1"/>
    <col min="10491" max="10491" width="15.7109375" style="280" customWidth="1"/>
    <col min="10492" max="10492" width="9.7109375" style="280" customWidth="1"/>
    <col min="10493" max="10744" width="9.140625" style="280"/>
    <col min="10745" max="10745" width="16.7109375" style="280" customWidth="1"/>
    <col min="10746" max="10746" width="100.42578125" style="280" customWidth="1"/>
    <col min="10747" max="10747" width="15.7109375" style="280" customWidth="1"/>
    <col min="10748" max="10748" width="9.7109375" style="280" customWidth="1"/>
    <col min="10749" max="11000" width="9.140625" style="280"/>
    <col min="11001" max="11001" width="16.7109375" style="280" customWidth="1"/>
    <col min="11002" max="11002" width="100.42578125" style="280" customWidth="1"/>
    <col min="11003" max="11003" width="15.7109375" style="280" customWidth="1"/>
    <col min="11004" max="11004" width="9.7109375" style="280" customWidth="1"/>
    <col min="11005" max="11256" width="9.140625" style="280"/>
    <col min="11257" max="11257" width="16.7109375" style="280" customWidth="1"/>
    <col min="11258" max="11258" width="100.42578125" style="280" customWidth="1"/>
    <col min="11259" max="11259" width="15.7109375" style="280" customWidth="1"/>
    <col min="11260" max="11260" width="9.7109375" style="280" customWidth="1"/>
    <col min="11261" max="11512" width="9.140625" style="280"/>
    <col min="11513" max="11513" width="16.7109375" style="280" customWidth="1"/>
    <col min="11514" max="11514" width="100.42578125" style="280" customWidth="1"/>
    <col min="11515" max="11515" width="15.7109375" style="280" customWidth="1"/>
    <col min="11516" max="11516" width="9.7109375" style="280" customWidth="1"/>
    <col min="11517" max="11768" width="9.140625" style="280"/>
    <col min="11769" max="11769" width="16.7109375" style="280" customWidth="1"/>
    <col min="11770" max="11770" width="100.42578125" style="280" customWidth="1"/>
    <col min="11771" max="11771" width="15.7109375" style="280" customWidth="1"/>
    <col min="11772" max="11772" width="9.7109375" style="280" customWidth="1"/>
    <col min="11773" max="12024" width="9.140625" style="280"/>
    <col min="12025" max="12025" width="16.7109375" style="280" customWidth="1"/>
    <col min="12026" max="12026" width="100.42578125" style="280" customWidth="1"/>
    <col min="12027" max="12027" width="15.7109375" style="280" customWidth="1"/>
    <col min="12028" max="12028" width="9.7109375" style="280" customWidth="1"/>
    <col min="12029" max="12280" width="9.140625" style="280"/>
    <col min="12281" max="12281" width="16.7109375" style="280" customWidth="1"/>
    <col min="12282" max="12282" width="100.42578125" style="280" customWidth="1"/>
    <col min="12283" max="12283" width="15.7109375" style="280" customWidth="1"/>
    <col min="12284" max="12284" width="9.7109375" style="280" customWidth="1"/>
    <col min="12285" max="12536" width="9.140625" style="280"/>
    <col min="12537" max="12537" width="16.7109375" style="280" customWidth="1"/>
    <col min="12538" max="12538" width="100.42578125" style="280" customWidth="1"/>
    <col min="12539" max="12539" width="15.7109375" style="280" customWidth="1"/>
    <col min="12540" max="12540" width="9.7109375" style="280" customWidth="1"/>
    <col min="12541" max="12792" width="9.140625" style="280"/>
    <col min="12793" max="12793" width="16.7109375" style="280" customWidth="1"/>
    <col min="12794" max="12794" width="100.42578125" style="280" customWidth="1"/>
    <col min="12795" max="12795" width="15.7109375" style="280" customWidth="1"/>
    <col min="12796" max="12796" width="9.7109375" style="280" customWidth="1"/>
    <col min="12797" max="13048" width="9.140625" style="280"/>
    <col min="13049" max="13049" width="16.7109375" style="280" customWidth="1"/>
    <col min="13050" max="13050" width="100.42578125" style="280" customWidth="1"/>
    <col min="13051" max="13051" width="15.7109375" style="280" customWidth="1"/>
    <col min="13052" max="13052" width="9.7109375" style="280" customWidth="1"/>
    <col min="13053" max="13304" width="9.140625" style="280"/>
    <col min="13305" max="13305" width="16.7109375" style="280" customWidth="1"/>
    <col min="13306" max="13306" width="100.42578125" style="280" customWidth="1"/>
    <col min="13307" max="13307" width="15.7109375" style="280" customWidth="1"/>
    <col min="13308" max="13308" width="9.7109375" style="280" customWidth="1"/>
    <col min="13309" max="13560" width="9.140625" style="280"/>
    <col min="13561" max="13561" width="16.7109375" style="280" customWidth="1"/>
    <col min="13562" max="13562" width="100.42578125" style="280" customWidth="1"/>
    <col min="13563" max="13563" width="15.7109375" style="280" customWidth="1"/>
    <col min="13564" max="13564" width="9.7109375" style="280" customWidth="1"/>
    <col min="13565" max="13816" width="9.140625" style="280"/>
    <col min="13817" max="13817" width="16.7109375" style="280" customWidth="1"/>
    <col min="13818" max="13818" width="100.42578125" style="280" customWidth="1"/>
    <col min="13819" max="13819" width="15.7109375" style="280" customWidth="1"/>
    <col min="13820" max="13820" width="9.7109375" style="280" customWidth="1"/>
    <col min="13821" max="14072" width="9.140625" style="280"/>
    <col min="14073" max="14073" width="16.7109375" style="280" customWidth="1"/>
    <col min="14074" max="14074" width="100.42578125" style="280" customWidth="1"/>
    <col min="14075" max="14075" width="15.7109375" style="280" customWidth="1"/>
    <col min="14076" max="14076" width="9.7109375" style="280" customWidth="1"/>
    <col min="14077" max="14328" width="9.140625" style="280"/>
    <col min="14329" max="14329" width="16.7109375" style="280" customWidth="1"/>
    <col min="14330" max="14330" width="100.42578125" style="280" customWidth="1"/>
    <col min="14331" max="14331" width="15.7109375" style="280" customWidth="1"/>
    <col min="14332" max="14332" width="9.7109375" style="280" customWidth="1"/>
    <col min="14333" max="14584" width="9.140625" style="280"/>
    <col min="14585" max="14585" width="16.7109375" style="280" customWidth="1"/>
    <col min="14586" max="14586" width="100.42578125" style="280" customWidth="1"/>
    <col min="14587" max="14587" width="15.7109375" style="280" customWidth="1"/>
    <col min="14588" max="14588" width="9.7109375" style="280" customWidth="1"/>
    <col min="14589" max="14840" width="9.140625" style="280"/>
    <col min="14841" max="14841" width="16.7109375" style="280" customWidth="1"/>
    <col min="14842" max="14842" width="100.42578125" style="280" customWidth="1"/>
    <col min="14843" max="14843" width="15.7109375" style="280" customWidth="1"/>
    <col min="14844" max="14844" width="9.7109375" style="280" customWidth="1"/>
    <col min="14845" max="15096" width="9.140625" style="280"/>
    <col min="15097" max="15097" width="16.7109375" style="280" customWidth="1"/>
    <col min="15098" max="15098" width="100.42578125" style="280" customWidth="1"/>
    <col min="15099" max="15099" width="15.7109375" style="280" customWidth="1"/>
    <col min="15100" max="15100" width="9.7109375" style="280" customWidth="1"/>
    <col min="15101" max="15352" width="9.140625" style="280"/>
    <col min="15353" max="15353" width="16.7109375" style="280" customWidth="1"/>
    <col min="15354" max="15354" width="100.42578125" style="280" customWidth="1"/>
    <col min="15355" max="15355" width="15.7109375" style="280" customWidth="1"/>
    <col min="15356" max="15356" width="9.7109375" style="280" customWidth="1"/>
    <col min="15357" max="15608" width="9.140625" style="280"/>
    <col min="15609" max="15609" width="16.7109375" style="280" customWidth="1"/>
    <col min="15610" max="15610" width="100.42578125" style="280" customWidth="1"/>
    <col min="15611" max="15611" width="15.7109375" style="280" customWidth="1"/>
    <col min="15612" max="15612" width="9.7109375" style="280" customWidth="1"/>
    <col min="15613" max="15864" width="9.140625" style="280"/>
    <col min="15865" max="15865" width="16.7109375" style="280" customWidth="1"/>
    <col min="15866" max="15866" width="100.42578125" style="280" customWidth="1"/>
    <col min="15867" max="15867" width="15.7109375" style="280" customWidth="1"/>
    <col min="15868" max="15868" width="9.7109375" style="280" customWidth="1"/>
    <col min="15869" max="16120" width="9.140625" style="280"/>
    <col min="16121" max="16121" width="16.7109375" style="280" customWidth="1"/>
    <col min="16122" max="16122" width="100.42578125" style="280" customWidth="1"/>
    <col min="16123" max="16123" width="15.7109375" style="280" customWidth="1"/>
    <col min="16124" max="16124" width="9.7109375" style="280" customWidth="1"/>
    <col min="16125" max="16384" width="9.140625" style="280"/>
  </cols>
  <sheetData>
    <row r="1" spans="1:13" ht="15.75" customHeight="1" x14ac:dyDescent="0.25">
      <c r="A1" s="1898" t="s">
        <v>61</v>
      </c>
      <c r="B1" s="1898"/>
      <c r="C1" s="1898"/>
      <c r="D1" s="1898"/>
      <c r="E1" s="1898"/>
      <c r="F1" s="1898"/>
      <c r="G1" s="1898"/>
      <c r="H1" s="1898"/>
      <c r="I1" s="1898"/>
    </row>
    <row r="2" spans="1:13" ht="15.75" customHeight="1" x14ac:dyDescent="0.25">
      <c r="A2" s="914"/>
      <c r="B2" s="868"/>
      <c r="C2" s="865"/>
      <c r="D2" s="281"/>
      <c r="I2" s="1328"/>
    </row>
    <row r="3" spans="1:13" ht="15.75" customHeight="1" x14ac:dyDescent="0.25">
      <c r="A3" s="162" t="s">
        <v>85</v>
      </c>
      <c r="B3" s="162"/>
      <c r="C3" s="162"/>
      <c r="D3" s="281"/>
      <c r="E3" s="281"/>
      <c r="I3" s="159" t="s">
        <v>1027</v>
      </c>
    </row>
    <row r="4" spans="1:13" ht="15.75" customHeight="1" x14ac:dyDescent="0.25">
      <c r="A4" s="1899" t="s">
        <v>1052</v>
      </c>
      <c r="B4" s="1899"/>
      <c r="C4" s="1899"/>
      <c r="D4" s="1899"/>
      <c r="E4" s="1899"/>
      <c r="F4" s="1899"/>
      <c r="G4" s="1899"/>
      <c r="H4" s="1899"/>
      <c r="I4" s="1899"/>
    </row>
    <row r="5" spans="1:13" ht="15.75" customHeight="1" x14ac:dyDescent="0.25">
      <c r="A5" s="1899" t="s">
        <v>4</v>
      </c>
      <c r="B5" s="1899"/>
      <c r="C5" s="1899"/>
      <c r="D5" s="1899"/>
      <c r="E5" s="1899"/>
      <c r="F5" s="1899"/>
      <c r="G5" s="1899"/>
      <c r="H5" s="1899"/>
      <c r="I5" s="1899"/>
    </row>
    <row r="6" spans="1:13" ht="15.75" customHeight="1" x14ac:dyDescent="0.25">
      <c r="A6" s="281"/>
      <c r="B6" s="281"/>
      <c r="C6" s="281"/>
      <c r="D6" s="281"/>
      <c r="E6" s="281"/>
      <c r="I6" s="177"/>
    </row>
    <row r="7" spans="1:13" x14ac:dyDescent="0.25">
      <c r="A7" s="219"/>
      <c r="B7" s="219"/>
      <c r="C7" s="219"/>
      <c r="D7" s="282"/>
    </row>
    <row r="8" spans="1:13" s="283" customFormat="1" ht="15" customHeight="1" x14ac:dyDescent="0.25">
      <c r="A8" s="1900"/>
      <c r="B8" s="938"/>
      <c r="C8" s="939"/>
      <c r="D8" s="1910" t="s">
        <v>1086</v>
      </c>
      <c r="E8" s="1910" t="s">
        <v>1050</v>
      </c>
      <c r="F8" s="1887" t="s">
        <v>540</v>
      </c>
      <c r="G8" s="1887"/>
      <c r="H8" s="1887"/>
      <c r="I8" s="1902"/>
      <c r="J8" s="1885" t="s">
        <v>541</v>
      </c>
      <c r="K8" s="1886"/>
      <c r="L8" s="1887"/>
      <c r="M8" s="1888"/>
    </row>
    <row r="9" spans="1:13" s="283" customFormat="1" ht="15" customHeight="1" x14ac:dyDescent="0.25">
      <c r="A9" s="1901"/>
      <c r="B9" s="940" t="s">
        <v>807</v>
      </c>
      <c r="C9" s="941"/>
      <c r="D9" s="1911"/>
      <c r="E9" s="1911"/>
      <c r="F9" s="1889" t="s">
        <v>542</v>
      </c>
      <c r="G9" s="1889" t="s">
        <v>543</v>
      </c>
      <c r="H9" s="1891" t="s">
        <v>544</v>
      </c>
      <c r="I9" s="1896" t="s">
        <v>863</v>
      </c>
      <c r="J9" s="1893" t="s">
        <v>542</v>
      </c>
      <c r="K9" s="1895" t="s">
        <v>543</v>
      </c>
      <c r="L9" s="1891" t="s">
        <v>544</v>
      </c>
      <c r="M9" s="1896" t="s">
        <v>863</v>
      </c>
    </row>
    <row r="10" spans="1:13" s="283" customFormat="1" x14ac:dyDescent="0.25">
      <c r="A10" s="1901"/>
      <c r="B10" s="942"/>
      <c r="C10" s="941"/>
      <c r="D10" s="1911"/>
      <c r="E10" s="1911"/>
      <c r="F10" s="1890"/>
      <c r="G10" s="1890"/>
      <c r="H10" s="1892"/>
      <c r="I10" s="1897"/>
      <c r="J10" s="1894"/>
      <c r="K10" s="1890"/>
      <c r="L10" s="1892"/>
      <c r="M10" s="1897"/>
    </row>
    <row r="11" spans="1:13" s="283" customFormat="1" x14ac:dyDescent="0.25">
      <c r="A11" s="943"/>
      <c r="B11" s="944"/>
      <c r="C11" s="945"/>
      <c r="D11" s="284" t="s">
        <v>587</v>
      </c>
      <c r="E11" s="284" t="s">
        <v>358</v>
      </c>
      <c r="F11" s="284" t="s">
        <v>11</v>
      </c>
      <c r="G11" s="284" t="s">
        <v>12</v>
      </c>
      <c r="H11" s="285" t="s">
        <v>13</v>
      </c>
      <c r="I11" s="286" t="s">
        <v>16</v>
      </c>
      <c r="J11" s="659" t="s">
        <v>359</v>
      </c>
      <c r="K11" s="284" t="s">
        <v>447</v>
      </c>
      <c r="L11" s="660" t="s">
        <v>360</v>
      </c>
      <c r="M11" s="661" t="s">
        <v>449</v>
      </c>
    </row>
    <row r="12" spans="1:13" s="176" customFormat="1" x14ac:dyDescent="0.25">
      <c r="A12" s="946" t="s">
        <v>718</v>
      </c>
      <c r="B12" s="1323"/>
      <c r="C12" s="1324"/>
      <c r="D12" s="1546"/>
      <c r="E12" s="1546"/>
      <c r="F12" s="1546"/>
      <c r="G12" s="1903"/>
      <c r="H12" s="1546"/>
      <c r="I12" s="1546"/>
      <c r="J12" s="1546"/>
      <c r="K12" s="1903"/>
      <c r="L12" s="1546"/>
      <c r="M12" s="1546"/>
    </row>
    <row r="13" spans="1:13" s="176" customFormat="1" x14ac:dyDescent="0.25">
      <c r="A13" s="946" t="s">
        <v>864</v>
      </c>
      <c r="B13" s="1323"/>
      <c r="C13" s="1325"/>
      <c r="D13" s="1906"/>
      <c r="E13" s="1906"/>
      <c r="F13" s="1906"/>
      <c r="G13" s="1904"/>
      <c r="H13" s="1906"/>
      <c r="I13" s="1906"/>
      <c r="J13" s="1906"/>
      <c r="K13" s="1904"/>
      <c r="L13" s="1906"/>
      <c r="M13" s="1906"/>
    </row>
    <row r="14" spans="1:13" s="176" customFormat="1" x14ac:dyDescent="0.25">
      <c r="A14" s="950"/>
      <c r="B14" s="1318" t="s">
        <v>545</v>
      </c>
      <c r="C14" s="1215">
        <v>21</v>
      </c>
      <c r="D14" s="1580"/>
      <c r="E14" s="1580"/>
      <c r="F14" s="1580"/>
      <c r="G14" s="1905"/>
      <c r="H14" s="1580"/>
      <c r="I14" s="1580"/>
      <c r="J14" s="1580"/>
      <c r="K14" s="1905"/>
      <c r="L14" s="1580"/>
      <c r="M14" s="1580"/>
    </row>
    <row r="15" spans="1:13" s="176" customFormat="1" x14ac:dyDescent="0.25">
      <c r="A15" s="951"/>
      <c r="B15" s="1319" t="s">
        <v>546</v>
      </c>
      <c r="C15" s="1320">
        <v>22</v>
      </c>
      <c r="D15" s="1313"/>
      <c r="E15" s="1313"/>
      <c r="F15" s="1313"/>
      <c r="G15" s="1413"/>
      <c r="H15" s="1313"/>
      <c r="I15" s="1314"/>
      <c r="J15" s="1315"/>
      <c r="K15" s="1413"/>
      <c r="L15" s="1315"/>
      <c r="M15" s="1317"/>
    </row>
    <row r="16" spans="1:13" s="176" customFormat="1" x14ac:dyDescent="0.25">
      <c r="A16" s="951"/>
      <c r="B16" s="1319" t="s">
        <v>547</v>
      </c>
      <c r="C16" s="1320">
        <v>23</v>
      </c>
      <c r="D16" s="1313"/>
      <c r="E16" s="1313"/>
      <c r="F16" s="1313"/>
      <c r="G16" s="1413"/>
      <c r="H16" s="1313"/>
      <c r="I16" s="1314"/>
      <c r="J16" s="1315"/>
      <c r="K16" s="1413"/>
      <c r="L16" s="1315"/>
      <c r="M16" s="1317"/>
    </row>
    <row r="17" spans="1:13" s="174" customFormat="1" x14ac:dyDescent="0.25">
      <c r="A17" s="951"/>
      <c r="B17" s="1319" t="s">
        <v>573</v>
      </c>
      <c r="C17" s="1320">
        <v>24</v>
      </c>
      <c r="D17" s="1313"/>
      <c r="E17" s="1313"/>
      <c r="F17" s="1313"/>
      <c r="G17" s="1413"/>
      <c r="H17" s="1313"/>
      <c r="I17" s="1314"/>
      <c r="J17" s="1315"/>
      <c r="K17" s="1413"/>
      <c r="L17" s="1315"/>
      <c r="M17" s="1317"/>
    </row>
    <row r="18" spans="1:13" s="176" customFormat="1" x14ac:dyDescent="0.25">
      <c r="A18" s="951"/>
      <c r="B18" s="1321" t="s">
        <v>868</v>
      </c>
      <c r="C18" s="1320">
        <v>25</v>
      </c>
      <c r="D18" s="1313"/>
      <c r="E18" s="1313"/>
      <c r="F18" s="1313"/>
      <c r="G18" s="1413"/>
      <c r="H18" s="1313"/>
      <c r="I18" s="1314"/>
      <c r="J18" s="1315"/>
      <c r="K18" s="1413"/>
      <c r="L18" s="1315"/>
      <c r="M18" s="1317"/>
    </row>
    <row r="19" spans="1:13" s="174" customFormat="1" x14ac:dyDescent="0.25">
      <c r="A19" s="951"/>
      <c r="B19" s="1319" t="s">
        <v>548</v>
      </c>
      <c r="C19" s="1320">
        <v>26</v>
      </c>
      <c r="D19" s="1313"/>
      <c r="E19" s="1313"/>
      <c r="F19" s="1313"/>
      <c r="G19" s="1413"/>
      <c r="H19" s="1313"/>
      <c r="I19" s="1314"/>
      <c r="J19" s="1315"/>
      <c r="K19" s="1413"/>
      <c r="L19" s="1315"/>
      <c r="M19" s="1317"/>
    </row>
    <row r="20" spans="1:13" s="174" customFormat="1" x14ac:dyDescent="0.25">
      <c r="A20" s="952" t="s">
        <v>865</v>
      </c>
      <c r="B20" s="953"/>
      <c r="C20" s="954">
        <v>27</v>
      </c>
      <c r="D20" s="1413"/>
      <c r="E20" s="1413"/>
      <c r="F20" s="1329">
        <f>SUM(F12:F19)</f>
        <v>0</v>
      </c>
      <c r="G20" s="1413">
        <f t="shared" ref="G20:M20" si="0">SUM(G12:G19)</f>
        <v>0</v>
      </c>
      <c r="H20" s="1329">
        <f t="shared" si="0"/>
        <v>0</v>
      </c>
      <c r="I20" s="1329">
        <f t="shared" si="0"/>
        <v>0</v>
      </c>
      <c r="J20" s="1329">
        <f t="shared" si="0"/>
        <v>0</v>
      </c>
      <c r="K20" s="1413">
        <f t="shared" si="0"/>
        <v>0</v>
      </c>
      <c r="L20" s="1329">
        <f t="shared" si="0"/>
        <v>0</v>
      </c>
      <c r="M20" s="1329">
        <f t="shared" si="0"/>
        <v>0</v>
      </c>
    </row>
    <row r="21" spans="1:13" s="176" customFormat="1" ht="23.25" customHeight="1" x14ac:dyDescent="0.25">
      <c r="A21" s="955" t="s">
        <v>866</v>
      </c>
      <c r="B21" s="1326"/>
      <c r="C21" s="1327"/>
      <c r="D21" s="1546"/>
      <c r="E21" s="1546"/>
      <c r="F21" s="1546"/>
      <c r="G21" s="1546"/>
      <c r="H21" s="1546"/>
      <c r="I21" s="1546"/>
      <c r="J21" s="1546"/>
      <c r="K21" s="1546"/>
      <c r="L21" s="1546"/>
      <c r="M21" s="1546"/>
    </row>
    <row r="22" spans="1:13" s="174" customFormat="1" x14ac:dyDescent="0.25">
      <c r="A22" s="958"/>
      <c r="B22" s="1322" t="s">
        <v>573</v>
      </c>
      <c r="C22" s="918">
        <v>40</v>
      </c>
      <c r="D22" s="1580"/>
      <c r="E22" s="1580"/>
      <c r="F22" s="1580"/>
      <c r="G22" s="1580"/>
      <c r="H22" s="1580"/>
      <c r="I22" s="1580"/>
      <c r="J22" s="1580"/>
      <c r="K22" s="1580"/>
      <c r="L22" s="1580"/>
      <c r="M22" s="1580"/>
    </row>
    <row r="23" spans="1:13" s="174" customFormat="1" x14ac:dyDescent="0.25">
      <c r="A23" s="951"/>
      <c r="B23" s="1319" t="s">
        <v>861</v>
      </c>
      <c r="C23" s="1320">
        <v>41</v>
      </c>
      <c r="D23" s="1313"/>
      <c r="E23" s="1313"/>
      <c r="F23" s="1313"/>
      <c r="G23" s="1314"/>
      <c r="H23" s="1313"/>
      <c r="I23" s="1314"/>
      <c r="J23" s="1315"/>
      <c r="K23" s="1316"/>
      <c r="L23" s="1315"/>
      <c r="M23" s="1317"/>
    </row>
    <row r="24" spans="1:13" s="174" customFormat="1" x14ac:dyDescent="0.25">
      <c r="A24" s="951"/>
      <c r="B24" s="1321" t="s">
        <v>862</v>
      </c>
      <c r="C24" s="1320">
        <v>42</v>
      </c>
      <c r="D24" s="1313"/>
      <c r="E24" s="1313"/>
      <c r="F24" s="1313"/>
      <c r="G24" s="1314"/>
      <c r="H24" s="1313"/>
      <c r="I24" s="1314"/>
      <c r="J24" s="1315"/>
      <c r="K24" s="1316"/>
      <c r="L24" s="1315"/>
      <c r="M24" s="1317"/>
    </row>
    <row r="25" spans="1:13" s="174" customFormat="1" x14ac:dyDescent="0.25">
      <c r="A25" s="952" t="s">
        <v>867</v>
      </c>
      <c r="B25" s="953"/>
      <c r="C25" s="954">
        <v>49</v>
      </c>
      <c r="D25" s="1413"/>
      <c r="E25" s="1413"/>
      <c r="F25" s="1329">
        <f>SUM(F21:F24)</f>
        <v>0</v>
      </c>
      <c r="G25" s="1329">
        <f t="shared" ref="G25:M25" si="1">SUM(G21:G24)</f>
        <v>0</v>
      </c>
      <c r="H25" s="1329">
        <f t="shared" si="1"/>
        <v>0</v>
      </c>
      <c r="I25" s="1329">
        <f t="shared" si="1"/>
        <v>0</v>
      </c>
      <c r="J25" s="1329">
        <f t="shared" si="1"/>
        <v>0</v>
      </c>
      <c r="K25" s="1329">
        <f t="shared" si="1"/>
        <v>0</v>
      </c>
      <c r="L25" s="1329">
        <f t="shared" si="1"/>
        <v>0</v>
      </c>
      <c r="M25" s="1329">
        <f t="shared" si="1"/>
        <v>0</v>
      </c>
    </row>
    <row r="26" spans="1:13" s="176" customFormat="1" ht="22.5" customHeight="1" x14ac:dyDescent="0.2">
      <c r="A26" s="959" t="s">
        <v>719</v>
      </c>
      <c r="B26" s="960"/>
      <c r="C26" s="961">
        <v>50</v>
      </c>
      <c r="D26" s="1099"/>
      <c r="E26" s="1099"/>
      <c r="F26" s="1099"/>
      <c r="G26" s="1099"/>
      <c r="H26" s="1099"/>
      <c r="I26" s="1099"/>
      <c r="J26" s="1100"/>
      <c r="K26" s="1100"/>
      <c r="L26" s="1100"/>
      <c r="M26" s="1101"/>
    </row>
    <row r="27" spans="1:13" s="174" customFormat="1" ht="16.5" customHeight="1" x14ac:dyDescent="0.25">
      <c r="A27" s="962" t="s">
        <v>382</v>
      </c>
      <c r="B27" s="963"/>
      <c r="C27" s="964">
        <v>99</v>
      </c>
      <c r="D27" s="1413"/>
      <c r="E27" s="1413"/>
      <c r="F27" s="1330">
        <f>F20+F25+F26</f>
        <v>0</v>
      </c>
      <c r="G27" s="1330">
        <f t="shared" ref="G27:M27" si="2">G20+G25+G26</f>
        <v>0</v>
      </c>
      <c r="H27" s="1330">
        <f t="shared" si="2"/>
        <v>0</v>
      </c>
      <c r="I27" s="1330">
        <f t="shared" si="2"/>
        <v>0</v>
      </c>
      <c r="J27" s="1330">
        <f t="shared" si="2"/>
        <v>0</v>
      </c>
      <c r="K27" s="1330">
        <f t="shared" si="2"/>
        <v>0</v>
      </c>
      <c r="L27" s="1330">
        <f t="shared" si="2"/>
        <v>0</v>
      </c>
      <c r="M27" s="1330">
        <f t="shared" si="2"/>
        <v>0</v>
      </c>
    </row>
    <row r="28" spans="1:13" s="174" customFormat="1" x14ac:dyDescent="0.25">
      <c r="A28" s="887"/>
      <c r="B28" s="887"/>
      <c r="C28" s="887"/>
      <c r="D28" s="887"/>
      <c r="E28" s="887"/>
    </row>
    <row r="29" spans="1:13" s="174" customFormat="1" x14ac:dyDescent="0.25">
      <c r="A29" s="965" t="s">
        <v>937</v>
      </c>
      <c r="B29" s="966"/>
      <c r="C29" s="1907">
        <v>100</v>
      </c>
      <c r="D29" s="1909"/>
      <c r="E29" s="1909"/>
      <c r="F29" s="1525"/>
      <c r="G29" s="1525"/>
      <c r="H29" s="1525"/>
      <c r="I29" s="1525"/>
      <c r="J29" s="1525"/>
      <c r="K29" s="1525"/>
      <c r="L29" s="1525"/>
      <c r="M29" s="1525"/>
    </row>
    <row r="30" spans="1:13" s="174" customFormat="1" x14ac:dyDescent="0.25">
      <c r="A30" s="967" t="s">
        <v>938</v>
      </c>
      <c r="B30" s="968"/>
      <c r="C30" s="1908"/>
      <c r="D30" s="1526"/>
      <c r="E30" s="1526"/>
      <c r="F30" s="1526"/>
      <c r="G30" s="1526"/>
      <c r="H30" s="1526"/>
      <c r="I30" s="1526"/>
      <c r="J30" s="1526"/>
      <c r="K30" s="1526"/>
      <c r="L30" s="1526"/>
      <c r="M30" s="1526"/>
    </row>
    <row r="31" spans="1:13" s="174" customFormat="1" x14ac:dyDescent="0.25"/>
    <row r="32" spans="1:13" s="174" customFormat="1" x14ac:dyDescent="0.25">
      <c r="M32" s="1477" t="s">
        <v>1077</v>
      </c>
    </row>
    <row r="33" spans="1:3" s="174" customFormat="1" x14ac:dyDescent="0.25"/>
    <row r="34" spans="1:3" s="174" customFormat="1" x14ac:dyDescent="0.25"/>
    <row r="35" spans="1:3" s="174" customFormat="1" x14ac:dyDescent="0.25"/>
    <row r="36" spans="1:3" s="174" customFormat="1" x14ac:dyDescent="0.25"/>
    <row r="37" spans="1:3" s="174" customFormat="1" x14ac:dyDescent="0.25"/>
    <row r="38" spans="1:3" s="174" customFormat="1" x14ac:dyDescent="0.25"/>
    <row r="39" spans="1:3" s="174" customFormat="1" x14ac:dyDescent="0.25"/>
    <row r="40" spans="1:3" s="174" customFormat="1" x14ac:dyDescent="0.25"/>
    <row r="41" spans="1:3" s="174" customFormat="1" x14ac:dyDescent="0.25"/>
    <row r="42" spans="1:3" s="174" customFormat="1" x14ac:dyDescent="0.25">
      <c r="A42" s="175"/>
      <c r="B42" s="175"/>
      <c r="C42" s="175"/>
    </row>
    <row r="43" spans="1:3" s="174" customFormat="1" x14ac:dyDescent="0.25"/>
    <row r="44" spans="1:3" s="174" customFormat="1" x14ac:dyDescent="0.25"/>
    <row r="45" spans="1:3" s="174" customFormat="1" x14ac:dyDescent="0.25"/>
    <row r="46" spans="1:3" s="174" customFormat="1" x14ac:dyDescent="0.25"/>
    <row r="47" spans="1:3" s="174" customFormat="1" x14ac:dyDescent="0.25"/>
    <row r="48" spans="1:3" s="174" customFormat="1" x14ac:dyDescent="0.25"/>
    <row r="49" s="174" customFormat="1" x14ac:dyDescent="0.25"/>
    <row r="50" s="174" customFormat="1" x14ac:dyDescent="0.25"/>
    <row r="51" s="174" customFormat="1" x14ac:dyDescent="0.25"/>
    <row r="52" s="174" customFormat="1" x14ac:dyDescent="0.25"/>
    <row r="53" s="174" customFormat="1" x14ac:dyDescent="0.25"/>
    <row r="54" s="174" customFormat="1" x14ac:dyDescent="0.25"/>
    <row r="55" s="174" customFormat="1" x14ac:dyDescent="0.25"/>
    <row r="56" s="174" customFormat="1" x14ac:dyDescent="0.25"/>
    <row r="57" s="174" customFormat="1" x14ac:dyDescent="0.25"/>
    <row r="58" s="174" customFormat="1" x14ac:dyDescent="0.25"/>
    <row r="59" s="174" customFormat="1" x14ac:dyDescent="0.25"/>
    <row r="60" s="174" customFormat="1" x14ac:dyDescent="0.25"/>
    <row r="61" s="174" customFormat="1" x14ac:dyDescent="0.25"/>
    <row r="62" s="174" customFormat="1" x14ac:dyDescent="0.25"/>
    <row r="63" s="174" customFormat="1" x14ac:dyDescent="0.25"/>
    <row r="64" s="174" customFormat="1" x14ac:dyDescent="0.25"/>
    <row r="65" s="174" customFormat="1" x14ac:dyDescent="0.25"/>
    <row r="66" s="174" customFormat="1" x14ac:dyDescent="0.25"/>
    <row r="67" s="174" customFormat="1" x14ac:dyDescent="0.25"/>
    <row r="68" s="174" customFormat="1" x14ac:dyDescent="0.25"/>
    <row r="69" s="174" customFormat="1" x14ac:dyDescent="0.25"/>
    <row r="70" s="174" customFormat="1" x14ac:dyDescent="0.25"/>
    <row r="71" s="174" customFormat="1" x14ac:dyDescent="0.25"/>
    <row r="72" s="174" customFormat="1" x14ac:dyDescent="0.25"/>
    <row r="73" s="174" customFormat="1" x14ac:dyDescent="0.25"/>
    <row r="74" s="174" customFormat="1" x14ac:dyDescent="0.25"/>
    <row r="75" s="174" customFormat="1" x14ac:dyDescent="0.25"/>
    <row r="76" s="174" customFormat="1" x14ac:dyDescent="0.25"/>
    <row r="77" s="174" customFormat="1" x14ac:dyDescent="0.25"/>
    <row r="78" s="174" customFormat="1" x14ac:dyDescent="0.25"/>
    <row r="79" s="174" customFormat="1" x14ac:dyDescent="0.25"/>
    <row r="80" s="174" customFormat="1" x14ac:dyDescent="0.25"/>
    <row r="81" s="174" customFormat="1" x14ac:dyDescent="0.25"/>
    <row r="82" s="174" customFormat="1" x14ac:dyDescent="0.25"/>
    <row r="83" s="174" customFormat="1" x14ac:dyDescent="0.25"/>
    <row r="84" s="174" customFormat="1" x14ac:dyDescent="0.25"/>
    <row r="85" s="174" customFormat="1" x14ac:dyDescent="0.25"/>
    <row r="86" s="174" customFormat="1" x14ac:dyDescent="0.25"/>
    <row r="87" s="174" customFormat="1" x14ac:dyDescent="0.25"/>
    <row r="88" s="174" customFormat="1" x14ac:dyDescent="0.25"/>
    <row r="89" s="174" customFormat="1" x14ac:dyDescent="0.25"/>
    <row r="90" s="174" customFormat="1" x14ac:dyDescent="0.25"/>
    <row r="91" s="174" customFormat="1" x14ac:dyDescent="0.25"/>
    <row r="92" s="174" customFormat="1" x14ac:dyDescent="0.25"/>
    <row r="93" s="174" customFormat="1" x14ac:dyDescent="0.25"/>
    <row r="94" s="174" customFormat="1" x14ac:dyDescent="0.25"/>
    <row r="95" s="174" customFormat="1" x14ac:dyDescent="0.25"/>
    <row r="96" s="174" customFormat="1" x14ac:dyDescent="0.25"/>
    <row r="97" s="174" customFormat="1" x14ac:dyDescent="0.25"/>
    <row r="98" s="174" customFormat="1" x14ac:dyDescent="0.25"/>
    <row r="99" s="174" customFormat="1" x14ac:dyDescent="0.25"/>
    <row r="100" s="174" customFormat="1" x14ac:dyDescent="0.25"/>
    <row r="101" s="174" customFormat="1" x14ac:dyDescent="0.25"/>
    <row r="102" s="174" customFormat="1" x14ac:dyDescent="0.25"/>
    <row r="103" s="174" customFormat="1" x14ac:dyDescent="0.25"/>
    <row r="104" s="174" customFormat="1" x14ac:dyDescent="0.25"/>
    <row r="105" s="174" customFormat="1" x14ac:dyDescent="0.25"/>
    <row r="106" s="174" customFormat="1" x14ac:dyDescent="0.25"/>
    <row r="107" s="174" customFormat="1" x14ac:dyDescent="0.25"/>
    <row r="108" s="174" customFormat="1" x14ac:dyDescent="0.25"/>
    <row r="109" s="174" customFormat="1" x14ac:dyDescent="0.25"/>
    <row r="110" s="174" customFormat="1" x14ac:dyDescent="0.25"/>
    <row r="111" s="174" customFormat="1" x14ac:dyDescent="0.25"/>
    <row r="112" s="174" customFormat="1" x14ac:dyDescent="0.25"/>
    <row r="113" s="174" customFormat="1" x14ac:dyDescent="0.25"/>
    <row r="114" s="174" customFormat="1" x14ac:dyDescent="0.25"/>
    <row r="115" s="174" customFormat="1" x14ac:dyDescent="0.25"/>
    <row r="116" s="174" customFormat="1" x14ac:dyDescent="0.25"/>
    <row r="117" s="174" customFormat="1" x14ac:dyDescent="0.25"/>
    <row r="118" s="174" customFormat="1" x14ac:dyDescent="0.25"/>
    <row r="119" s="174" customFormat="1" x14ac:dyDescent="0.25"/>
    <row r="120" s="174" customFormat="1" x14ac:dyDescent="0.25"/>
    <row r="121" s="174" customFormat="1" x14ac:dyDescent="0.25"/>
    <row r="122" s="174" customFormat="1" x14ac:dyDescent="0.25"/>
    <row r="123" s="174" customFormat="1" x14ac:dyDescent="0.25"/>
    <row r="124" s="174" customFormat="1" x14ac:dyDescent="0.25"/>
    <row r="125" s="174" customFormat="1" x14ac:dyDescent="0.25"/>
    <row r="126" s="174" customFormat="1" x14ac:dyDescent="0.25"/>
    <row r="127" s="174" customFormat="1" x14ac:dyDescent="0.25"/>
    <row r="128" s="174" customFormat="1" x14ac:dyDescent="0.25"/>
    <row r="129" s="174" customFormat="1" x14ac:dyDescent="0.25"/>
    <row r="130" s="174" customFormat="1" x14ac:dyDescent="0.25"/>
    <row r="131" s="174" customFormat="1" x14ac:dyDescent="0.25"/>
    <row r="132" s="174" customFormat="1" x14ac:dyDescent="0.25"/>
    <row r="133" s="174" customFormat="1" x14ac:dyDescent="0.25"/>
    <row r="134" s="174" customFormat="1" x14ac:dyDescent="0.25"/>
    <row r="135" s="174" customFormat="1" x14ac:dyDescent="0.25"/>
    <row r="136" s="174" customFormat="1" x14ac:dyDescent="0.25"/>
    <row r="137" s="174" customFormat="1" x14ac:dyDescent="0.25"/>
    <row r="138" s="174" customFormat="1" x14ac:dyDescent="0.25"/>
    <row r="139" s="174" customFormat="1" x14ac:dyDescent="0.25"/>
    <row r="140" s="174" customFormat="1" x14ac:dyDescent="0.25"/>
    <row r="141" s="174" customFormat="1" x14ac:dyDescent="0.25"/>
    <row r="142" s="174" customFormat="1" x14ac:dyDescent="0.25"/>
    <row r="143" s="174" customFormat="1" x14ac:dyDescent="0.25"/>
    <row r="144" s="174" customFormat="1" x14ac:dyDescent="0.25"/>
    <row r="145" s="174" customFormat="1" x14ac:dyDescent="0.25"/>
    <row r="146" s="174" customFormat="1" x14ac:dyDescent="0.25"/>
    <row r="147" s="174" customFormat="1" x14ac:dyDescent="0.25"/>
    <row r="148" s="174" customFormat="1" x14ac:dyDescent="0.25"/>
    <row r="149" s="174" customFormat="1" x14ac:dyDescent="0.25"/>
    <row r="150" s="174" customFormat="1" x14ac:dyDescent="0.25"/>
    <row r="151" s="174" customFormat="1" x14ac:dyDescent="0.25"/>
    <row r="152" s="174" customFormat="1" x14ac:dyDescent="0.25"/>
    <row r="153" s="174" customFormat="1" x14ac:dyDescent="0.25"/>
    <row r="154" s="174" customFormat="1" x14ac:dyDescent="0.25"/>
    <row r="155" s="174" customFormat="1" x14ac:dyDescent="0.25"/>
    <row r="156" s="174" customFormat="1" x14ac:dyDescent="0.25"/>
    <row r="157" s="174" customFormat="1" x14ac:dyDescent="0.25"/>
    <row r="158" s="174" customFormat="1" x14ac:dyDescent="0.25"/>
    <row r="159" s="174" customFormat="1" x14ac:dyDescent="0.25"/>
    <row r="160" s="174" customFormat="1" x14ac:dyDescent="0.25"/>
    <row r="161" s="174" customFormat="1" x14ac:dyDescent="0.25"/>
    <row r="162" s="174" customFormat="1" x14ac:dyDescent="0.25"/>
    <row r="163" s="174" customFormat="1" x14ac:dyDescent="0.25"/>
    <row r="164" s="174" customFormat="1" x14ac:dyDescent="0.25"/>
    <row r="165" s="174" customFormat="1" x14ac:dyDescent="0.25"/>
    <row r="166" s="174" customFormat="1" x14ac:dyDescent="0.25"/>
    <row r="167" s="174" customFormat="1" x14ac:dyDescent="0.25"/>
    <row r="168" s="174" customFormat="1" x14ac:dyDescent="0.25"/>
    <row r="169" s="174" customFormat="1" x14ac:dyDescent="0.25"/>
    <row r="170" s="174" customFormat="1" x14ac:dyDescent="0.25"/>
    <row r="171" s="174" customFormat="1" x14ac:dyDescent="0.25"/>
    <row r="172" s="174" customFormat="1" x14ac:dyDescent="0.25"/>
    <row r="173" s="174" customFormat="1" x14ac:dyDescent="0.25"/>
    <row r="174" s="174" customFormat="1" x14ac:dyDescent="0.25"/>
    <row r="175" s="174" customFormat="1" x14ac:dyDescent="0.25"/>
    <row r="176" s="174" customFormat="1" x14ac:dyDescent="0.25"/>
    <row r="177" s="174" customFormat="1" x14ac:dyDescent="0.25"/>
    <row r="178" s="174" customFormat="1" x14ac:dyDescent="0.25"/>
    <row r="179" s="174" customFormat="1" x14ac:dyDescent="0.25"/>
    <row r="180" s="174" customFormat="1" x14ac:dyDescent="0.25"/>
    <row r="181" s="174" customFormat="1" x14ac:dyDescent="0.25"/>
    <row r="182" s="174" customFormat="1" x14ac:dyDescent="0.25"/>
    <row r="183" s="174" customFormat="1" x14ac:dyDescent="0.25"/>
    <row r="184" s="174" customFormat="1" x14ac:dyDescent="0.25"/>
    <row r="185" s="174" customFormat="1" x14ac:dyDescent="0.25"/>
    <row r="186" s="174" customFormat="1" x14ac:dyDescent="0.25"/>
    <row r="187" s="174" customFormat="1" x14ac:dyDescent="0.25"/>
    <row r="188" s="174" customFormat="1" x14ac:dyDescent="0.25"/>
    <row r="189" s="174" customFormat="1" x14ac:dyDescent="0.25"/>
    <row r="190" s="174" customFormat="1" x14ac:dyDescent="0.25"/>
    <row r="191" s="174" customFormat="1" x14ac:dyDescent="0.25"/>
    <row r="192" s="174" customFormat="1" x14ac:dyDescent="0.25"/>
    <row r="193" s="174" customFormat="1" x14ac:dyDescent="0.25"/>
    <row r="194" s="174" customFormat="1" x14ac:dyDescent="0.25"/>
    <row r="195" s="174" customFormat="1" x14ac:dyDescent="0.25"/>
    <row r="196" s="174" customFormat="1" x14ac:dyDescent="0.25"/>
    <row r="197" s="174" customFormat="1" x14ac:dyDescent="0.25"/>
    <row r="198" s="174" customFormat="1" x14ac:dyDescent="0.25"/>
    <row r="199" s="174" customFormat="1" x14ac:dyDescent="0.25"/>
    <row r="200" s="174" customFormat="1" x14ac:dyDescent="0.25"/>
    <row r="201" s="174" customFormat="1" x14ac:dyDescent="0.25"/>
    <row r="202" s="174" customFormat="1" x14ac:dyDescent="0.25"/>
    <row r="203" s="174" customFormat="1" x14ac:dyDescent="0.25"/>
    <row r="204" s="174" customFormat="1" x14ac:dyDescent="0.25"/>
    <row r="205" s="174" customFormat="1" x14ac:dyDescent="0.25"/>
    <row r="206" s="174" customFormat="1" x14ac:dyDescent="0.25"/>
    <row r="207" s="174" customFormat="1" x14ac:dyDescent="0.25"/>
    <row r="208" s="174" customFormat="1" x14ac:dyDescent="0.25"/>
    <row r="209" s="174" customFormat="1" x14ac:dyDescent="0.25"/>
    <row r="210" s="174" customFormat="1" x14ac:dyDescent="0.25"/>
    <row r="211" s="174" customFormat="1" x14ac:dyDescent="0.25"/>
    <row r="212" s="174" customFormat="1" x14ac:dyDescent="0.25"/>
    <row r="213" s="174" customFormat="1" x14ac:dyDescent="0.25"/>
    <row r="214" s="174" customFormat="1" x14ac:dyDescent="0.25"/>
    <row r="215" s="174" customFormat="1" x14ac:dyDescent="0.25"/>
    <row r="216" s="174" customFormat="1" x14ac:dyDescent="0.25"/>
    <row r="217" s="174" customFormat="1" x14ac:dyDescent="0.25"/>
    <row r="218" s="174" customFormat="1" x14ac:dyDescent="0.25"/>
    <row r="219" s="174" customFormat="1" x14ac:dyDescent="0.25"/>
    <row r="220" s="174" customFormat="1" x14ac:dyDescent="0.25"/>
    <row r="221" s="174" customFormat="1" x14ac:dyDescent="0.25"/>
    <row r="222" s="174" customFormat="1" x14ac:dyDescent="0.25"/>
    <row r="223" s="174" customFormat="1" x14ac:dyDescent="0.25"/>
    <row r="224" s="174" customFormat="1" x14ac:dyDescent="0.25"/>
    <row r="225" s="174" customFormat="1" x14ac:dyDescent="0.25"/>
    <row r="226" s="174" customFormat="1" x14ac:dyDescent="0.25"/>
    <row r="227" s="174" customFormat="1" x14ac:dyDescent="0.25"/>
    <row r="228" s="174" customFormat="1" x14ac:dyDescent="0.25"/>
    <row r="229" s="174" customFormat="1" x14ac:dyDescent="0.25"/>
    <row r="230" s="174" customFormat="1" x14ac:dyDescent="0.25"/>
    <row r="231" s="174" customFormat="1" x14ac:dyDescent="0.25"/>
    <row r="232" s="174" customFormat="1" x14ac:dyDescent="0.25"/>
    <row r="233" s="174" customFormat="1" x14ac:dyDescent="0.25"/>
    <row r="234" s="174" customFormat="1" x14ac:dyDescent="0.25"/>
    <row r="235" s="174" customFormat="1" x14ac:dyDescent="0.25"/>
    <row r="236" s="174" customFormat="1" x14ac:dyDescent="0.25"/>
    <row r="237" s="174" customFormat="1" x14ac:dyDescent="0.25"/>
    <row r="238" s="174" customFormat="1" x14ac:dyDescent="0.25"/>
    <row r="239" s="174" customFormat="1" x14ac:dyDescent="0.25"/>
    <row r="240" s="174" customFormat="1" x14ac:dyDescent="0.25"/>
    <row r="241" s="174" customFormat="1" x14ac:dyDescent="0.25"/>
    <row r="242" s="174" customFormat="1" x14ac:dyDescent="0.25"/>
    <row r="243" s="174" customFormat="1" x14ac:dyDescent="0.25"/>
    <row r="244" s="174" customFormat="1" x14ac:dyDescent="0.25"/>
    <row r="245" s="174" customFormat="1" x14ac:dyDescent="0.25"/>
    <row r="246" s="174" customFormat="1" x14ac:dyDescent="0.25"/>
  </sheetData>
  <sheetProtection algorithmName="SHA-512" hashValue="2rBAR//cu9LqMUA899Hm4IsO//9VYTrfhH2P7OOH1NyXvspN+1Z/2UerSpL8p9TUWP10L1XhGX3AQ6cVN+5/Hw==" saltValue="nV+8UfOqbHnTV6yWUiQPAA==" spinCount="100000" sheet="1" objects="1" scenarios="1"/>
  <mergeCells count="47">
    <mergeCell ref="E21:E22"/>
    <mergeCell ref="D21:D22"/>
    <mergeCell ref="E29:E30"/>
    <mergeCell ref="D29:D30"/>
    <mergeCell ref="D8:D10"/>
    <mergeCell ref="E8:E10"/>
    <mergeCell ref="D12:D14"/>
    <mergeCell ref="E12:E14"/>
    <mergeCell ref="J29:J30"/>
    <mergeCell ref="K29:K30"/>
    <mergeCell ref="L29:L30"/>
    <mergeCell ref="M29:M30"/>
    <mergeCell ref="C29:C30"/>
    <mergeCell ref="F29:F30"/>
    <mergeCell ref="G29:G30"/>
    <mergeCell ref="H29:H30"/>
    <mergeCell ref="I29:I30"/>
    <mergeCell ref="K12:K14"/>
    <mergeCell ref="L12:L14"/>
    <mergeCell ref="M12:M14"/>
    <mergeCell ref="F21:F22"/>
    <mergeCell ref="G21:G22"/>
    <mergeCell ref="H21:H22"/>
    <mergeCell ref="I21:I22"/>
    <mergeCell ref="J21:J22"/>
    <mergeCell ref="K21:K22"/>
    <mergeCell ref="L21:L22"/>
    <mergeCell ref="M21:M22"/>
    <mergeCell ref="F12:F14"/>
    <mergeCell ref="G12:G14"/>
    <mergeCell ref="H12:H14"/>
    <mergeCell ref="I12:I14"/>
    <mergeCell ref="J12:J14"/>
    <mergeCell ref="A1:I1"/>
    <mergeCell ref="A4:I4"/>
    <mergeCell ref="A5:I5"/>
    <mergeCell ref="A8:A10"/>
    <mergeCell ref="F8:I8"/>
    <mergeCell ref="J8:M8"/>
    <mergeCell ref="F9:F10"/>
    <mergeCell ref="G9:G10"/>
    <mergeCell ref="H9:H10"/>
    <mergeCell ref="J9:J10"/>
    <mergeCell ref="K9:K10"/>
    <mergeCell ref="L9:L10"/>
    <mergeCell ref="I9:I10"/>
    <mergeCell ref="M9:M10"/>
  </mergeCells>
  <printOptions horizontalCentered="1"/>
  <pageMargins left="0.45" right="0.45" top="0.75" bottom="0.75" header="0.3" footer="0.3"/>
  <pageSetup paperSize="9" scale="8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5"/>
  <sheetViews>
    <sheetView showGridLines="0" topLeftCell="B1" zoomScale="80" zoomScaleNormal="80" workbookViewId="0">
      <selection activeCell="W35" sqref="W35"/>
    </sheetView>
  </sheetViews>
  <sheetFormatPr defaultColWidth="8" defaultRowHeight="15" x14ac:dyDescent="0.25"/>
  <cols>
    <col min="1" max="1" width="3.28515625" style="1" customWidth="1"/>
    <col min="2" max="2" width="5.28515625" style="1" customWidth="1"/>
    <col min="3" max="3" width="3.5703125" style="1" customWidth="1"/>
    <col min="4" max="4" width="14" style="1" customWidth="1"/>
    <col min="5" max="5" width="8.7109375" style="1" customWidth="1"/>
    <col min="6" max="6" width="4.140625" style="1" customWidth="1"/>
    <col min="7" max="7" width="3.85546875" style="293" customWidth="1"/>
    <col min="8" max="8" width="9.5703125" style="187" customWidth="1"/>
    <col min="9" max="10" width="11.7109375" style="187" customWidth="1"/>
    <col min="11" max="11" width="12.5703125" style="42" customWidth="1"/>
    <col min="12" max="12" width="12.42578125" style="42" customWidth="1"/>
    <col min="13" max="13" width="12.28515625" style="42" customWidth="1"/>
    <col min="14" max="14" width="12.5703125" style="42" customWidth="1"/>
    <col min="15" max="18" width="12.7109375" style="42" customWidth="1"/>
    <col min="19" max="23" width="12.140625" style="42" customWidth="1"/>
    <col min="24" max="16384" width="8" style="1"/>
  </cols>
  <sheetData>
    <row r="1" spans="1:23" ht="15.75" customHeight="1" x14ac:dyDescent="0.25">
      <c r="A1" s="1560" t="s">
        <v>140</v>
      </c>
      <c r="B1" s="1560"/>
      <c r="C1" s="1560"/>
      <c r="D1" s="1560"/>
      <c r="E1" s="1560"/>
      <c r="F1" s="1560"/>
      <c r="G1" s="1560"/>
      <c r="H1" s="1560"/>
      <c r="I1" s="1560"/>
      <c r="J1" s="1560"/>
      <c r="K1" s="1560"/>
      <c r="L1" s="1560"/>
      <c r="M1" s="1560"/>
      <c r="N1" s="1560"/>
      <c r="O1" s="1560"/>
      <c r="P1" s="1560"/>
      <c r="Q1" s="1560"/>
      <c r="R1" s="1560"/>
      <c r="S1" s="1560"/>
      <c r="T1" s="1560"/>
      <c r="U1" s="1560"/>
      <c r="V1" s="1560"/>
      <c r="W1" s="1560"/>
    </row>
    <row r="2" spans="1:23" s="3" customFormat="1" ht="16.5" customHeight="1" x14ac:dyDescent="0.25">
      <c r="A2" s="280"/>
      <c r="B2" s="280"/>
      <c r="C2" s="280"/>
      <c r="D2" s="280"/>
      <c r="E2" s="280"/>
      <c r="F2" s="280"/>
      <c r="G2" s="869"/>
      <c r="H2" s="812"/>
      <c r="I2" s="812"/>
      <c r="J2" s="812"/>
      <c r="K2" s="870"/>
      <c r="L2" s="822"/>
      <c r="M2" s="822"/>
      <c r="N2" s="822"/>
      <c r="O2" s="822"/>
      <c r="P2" s="822"/>
      <c r="Q2" s="822"/>
      <c r="R2" s="822"/>
      <c r="S2" s="822"/>
      <c r="T2" s="822"/>
      <c r="U2" s="822"/>
      <c r="V2" s="822"/>
      <c r="W2" s="1218"/>
    </row>
    <row r="3" spans="1:23" s="3" customFormat="1" ht="16.350000000000001" customHeight="1" x14ac:dyDescent="0.25">
      <c r="A3" s="1751" t="s">
        <v>85</v>
      </c>
      <c r="B3" s="1751"/>
      <c r="C3" s="1751"/>
      <c r="D3" s="1751"/>
      <c r="E3" s="1751"/>
      <c r="F3" s="1751"/>
      <c r="G3" s="1751"/>
      <c r="H3" s="235"/>
      <c r="I3" s="1466"/>
      <c r="J3" s="1466"/>
      <c r="K3" s="41"/>
      <c r="M3" s="41"/>
      <c r="N3" s="41"/>
      <c r="O3" s="41"/>
      <c r="P3" s="41"/>
      <c r="Q3" s="41"/>
      <c r="R3" s="41"/>
      <c r="S3" s="41"/>
      <c r="T3" s="41"/>
      <c r="U3" s="41"/>
      <c r="V3" s="41"/>
      <c r="W3" s="159" t="s">
        <v>1027</v>
      </c>
    </row>
    <row r="4" spans="1:23" s="3" customFormat="1" ht="16.350000000000001" customHeight="1" x14ac:dyDescent="0.25">
      <c r="A4" s="1912" t="s">
        <v>298</v>
      </c>
      <c r="B4" s="1912"/>
      <c r="C4" s="1912"/>
      <c r="D4" s="1912"/>
      <c r="E4" s="1912"/>
      <c r="F4" s="1912"/>
      <c r="G4" s="1912"/>
      <c r="H4" s="1912"/>
      <c r="I4" s="1912"/>
      <c r="J4" s="1912"/>
      <c r="K4" s="1912"/>
      <c r="L4" s="1912"/>
      <c r="M4" s="1912"/>
      <c r="N4" s="1912"/>
      <c r="O4" s="1912"/>
      <c r="P4" s="1912"/>
      <c r="Q4" s="1912"/>
      <c r="R4" s="1912"/>
      <c r="S4" s="1912"/>
      <c r="T4" s="1912"/>
      <c r="U4" s="1912"/>
      <c r="V4" s="1912"/>
      <c r="W4" s="1912"/>
    </row>
    <row r="5" spans="1:23" x14ac:dyDescent="0.25">
      <c r="A5" s="63" t="s">
        <v>836</v>
      </c>
      <c r="B5" s="65"/>
      <c r="C5" s="65"/>
      <c r="D5" s="65"/>
      <c r="E5" s="65"/>
      <c r="F5" s="65"/>
      <c r="G5" s="65"/>
      <c r="H5" s="123"/>
      <c r="I5" s="123"/>
      <c r="J5" s="123"/>
      <c r="K5" s="66"/>
      <c r="L5" s="66"/>
      <c r="M5" s="65"/>
      <c r="N5" s="66"/>
      <c r="O5" s="606"/>
      <c r="P5" s="606"/>
      <c r="Q5" s="123"/>
      <c r="R5" s="66"/>
      <c r="S5" s="66"/>
      <c r="T5" s="66"/>
      <c r="U5" s="66"/>
      <c r="V5" s="66"/>
      <c r="W5" s="66"/>
    </row>
    <row r="6" spans="1:23" x14ac:dyDescent="0.25">
      <c r="A6" s="63" t="s">
        <v>4</v>
      </c>
      <c r="B6" s="65"/>
      <c r="C6" s="65"/>
      <c r="D6" s="65"/>
      <c r="E6" s="65"/>
      <c r="F6" s="65"/>
      <c r="G6" s="65"/>
      <c r="H6" s="123"/>
      <c r="I6" s="123"/>
      <c r="J6" s="123"/>
      <c r="K6" s="179"/>
      <c r="L6" s="66"/>
      <c r="M6" s="65"/>
      <c r="N6" s="66"/>
      <c r="O6" s="606"/>
      <c r="P6" s="606"/>
      <c r="Q6" s="65"/>
      <c r="R6" s="66"/>
      <c r="S6" s="66"/>
      <c r="T6" s="66"/>
      <c r="U6" s="66"/>
      <c r="V6" s="66"/>
      <c r="W6" s="66"/>
    </row>
    <row r="7" spans="1:23" ht="15.95" customHeight="1" x14ac:dyDescent="0.25">
      <c r="A7" s="685"/>
      <c r="B7" s="655"/>
      <c r="C7" s="655"/>
      <c r="D7" s="655"/>
      <c r="E7" s="655"/>
      <c r="F7" s="655"/>
      <c r="G7" s="686"/>
      <c r="H7" s="680"/>
      <c r="I7" s="1482"/>
      <c r="J7" s="1482"/>
      <c r="K7" s="1483" t="s">
        <v>550</v>
      </c>
      <c r="L7" s="687"/>
      <c r="M7" s="687"/>
      <c r="N7" s="688"/>
      <c r="O7" s="681"/>
      <c r="P7" s="689"/>
      <c r="Q7" s="690"/>
      <c r="R7" s="690"/>
      <c r="S7" s="691" t="s">
        <v>944</v>
      </c>
      <c r="T7" s="692"/>
      <c r="U7" s="693"/>
      <c r="V7" s="674"/>
      <c r="W7" s="681"/>
    </row>
    <row r="8" spans="1:23" ht="90" x14ac:dyDescent="0.25">
      <c r="A8" s="1913" t="s">
        <v>807</v>
      </c>
      <c r="B8" s="1914"/>
      <c r="C8" s="1914"/>
      <c r="D8" s="1914"/>
      <c r="E8" s="1914"/>
      <c r="F8" s="1914"/>
      <c r="G8" s="128"/>
      <c r="H8" s="694" t="s">
        <v>551</v>
      </c>
      <c r="I8" s="1479" t="s">
        <v>1086</v>
      </c>
      <c r="J8" s="1479" t="s">
        <v>1050</v>
      </c>
      <c r="K8" s="1484" t="s">
        <v>145</v>
      </c>
      <c r="L8" s="695" t="s">
        <v>552</v>
      </c>
      <c r="M8" s="695" t="s">
        <v>553</v>
      </c>
      <c r="N8" s="695" t="s">
        <v>554</v>
      </c>
      <c r="O8" s="695" t="s">
        <v>555</v>
      </c>
      <c r="P8" s="696" t="s">
        <v>556</v>
      </c>
      <c r="Q8" s="695" t="s">
        <v>557</v>
      </c>
      <c r="R8" s="695" t="s">
        <v>558</v>
      </c>
      <c r="S8" s="695" t="s">
        <v>145</v>
      </c>
      <c r="T8" s="695" t="s">
        <v>552</v>
      </c>
      <c r="U8" s="695" t="s">
        <v>553</v>
      </c>
      <c r="V8" s="695" t="s">
        <v>943</v>
      </c>
      <c r="W8" s="695" t="s">
        <v>559</v>
      </c>
    </row>
    <row r="9" spans="1:23" x14ac:dyDescent="0.25">
      <c r="A9" s="697"/>
      <c r="B9" s="698"/>
      <c r="C9" s="698"/>
      <c r="D9" s="698"/>
      <c r="E9" s="698"/>
      <c r="F9" s="698"/>
      <c r="G9" s="699"/>
      <c r="H9" s="700" t="s">
        <v>358</v>
      </c>
      <c r="I9" s="700" t="s">
        <v>621</v>
      </c>
      <c r="J9" s="700" t="s">
        <v>362</v>
      </c>
      <c r="K9" s="701" t="s">
        <v>11</v>
      </c>
      <c r="L9" s="701" t="s">
        <v>12</v>
      </c>
      <c r="M9" s="701" t="s">
        <v>13</v>
      </c>
      <c r="N9" s="701" t="s">
        <v>14</v>
      </c>
      <c r="O9" s="701" t="s">
        <v>15</v>
      </c>
      <c r="P9" s="702" t="s">
        <v>362</v>
      </c>
      <c r="Q9" s="701" t="s">
        <v>16</v>
      </c>
      <c r="R9" s="701" t="s">
        <v>359</v>
      </c>
      <c r="S9" s="701" t="s">
        <v>447</v>
      </c>
      <c r="T9" s="701" t="s">
        <v>360</v>
      </c>
      <c r="U9" s="701" t="s">
        <v>448</v>
      </c>
      <c r="V9" s="701" t="s">
        <v>361</v>
      </c>
      <c r="W9" s="701" t="s">
        <v>449</v>
      </c>
    </row>
    <row r="10" spans="1:23" s="3" customFormat="1" ht="18" customHeight="1" x14ac:dyDescent="0.25">
      <c r="A10" s="607" t="s">
        <v>933</v>
      </c>
      <c r="B10" s="182"/>
      <c r="C10" s="153" t="s">
        <v>563</v>
      </c>
      <c r="D10" s="153"/>
      <c r="E10" s="182"/>
      <c r="F10" s="182"/>
      <c r="G10" s="183" t="s">
        <v>99</v>
      </c>
      <c r="H10" s="1102"/>
      <c r="I10" s="1480"/>
      <c r="J10" s="1480"/>
      <c r="K10" s="1103"/>
      <c r="L10" s="1103"/>
      <c r="M10" s="1103"/>
      <c r="N10" s="1346">
        <f>K10+L10-M10</f>
        <v>0</v>
      </c>
      <c r="O10" s="1103"/>
      <c r="P10" s="1103"/>
      <c r="Q10" s="1103">
        <v>0</v>
      </c>
      <c r="R10" s="1346">
        <f>N10+O10+P10-Q10</f>
        <v>0</v>
      </c>
      <c r="S10" s="1103"/>
      <c r="T10" s="1103"/>
      <c r="U10" s="1103"/>
      <c r="V10" s="1346">
        <f>S10+T10-U10</f>
        <v>0</v>
      </c>
      <c r="W10" s="1341" t="str">
        <f>IF(ISERROR(V10/R10),"",V10/R10)</f>
        <v/>
      </c>
    </row>
    <row r="11" spans="1:23" s="3" customFormat="1" ht="18" customHeight="1" x14ac:dyDescent="0.25">
      <c r="A11" s="596"/>
      <c r="B11" s="22"/>
      <c r="C11" s="52" t="s">
        <v>560</v>
      </c>
      <c r="D11" s="79"/>
      <c r="E11" s="22"/>
      <c r="F11" s="22"/>
      <c r="G11" s="23" t="s">
        <v>25</v>
      </c>
      <c r="H11" s="1104"/>
      <c r="I11" s="1105"/>
      <c r="J11" s="1105"/>
      <c r="K11" s="1019"/>
      <c r="L11" s="1019"/>
      <c r="M11" s="1019"/>
      <c r="N11" s="1346">
        <f>K11+L11-M11</f>
        <v>0</v>
      </c>
      <c r="O11" s="1019"/>
      <c r="P11" s="1019"/>
      <c r="Q11" s="1019"/>
      <c r="R11" s="1225">
        <f>N11+O11+P11-Q11</f>
        <v>0</v>
      </c>
      <c r="S11" s="1019"/>
      <c r="T11" s="1019"/>
      <c r="U11" s="1019"/>
      <c r="V11" s="1346">
        <f>S11+T11-U11</f>
        <v>0</v>
      </c>
      <c r="W11" s="1341" t="str">
        <f>IF(ISERROR(V11/R11),"",V11/R11)</f>
        <v/>
      </c>
    </row>
    <row r="12" spans="1:23" s="1333" customFormat="1" ht="18" customHeight="1" x14ac:dyDescent="0.25">
      <c r="A12" s="58" t="s">
        <v>934</v>
      </c>
      <c r="B12" s="53"/>
      <c r="C12" s="57"/>
      <c r="D12" s="53"/>
      <c r="E12" s="57"/>
      <c r="F12" s="57"/>
      <c r="G12" s="1334" t="s">
        <v>28</v>
      </c>
      <c r="H12" s="1335">
        <f>SUM(H10:H11)</f>
        <v>0</v>
      </c>
      <c r="I12" s="1413"/>
      <c r="J12" s="1413"/>
      <c r="K12" s="1335">
        <f t="shared" ref="K12:V12" si="0">SUM(K10:K11)</f>
        <v>0</v>
      </c>
      <c r="L12" s="1335">
        <f t="shared" si="0"/>
        <v>0</v>
      </c>
      <c r="M12" s="1335">
        <f t="shared" si="0"/>
        <v>0</v>
      </c>
      <c r="N12" s="1335">
        <f t="shared" si="0"/>
        <v>0</v>
      </c>
      <c r="O12" s="1335">
        <f t="shared" si="0"/>
        <v>0</v>
      </c>
      <c r="P12" s="1335">
        <f t="shared" si="0"/>
        <v>0</v>
      </c>
      <c r="Q12" s="1335">
        <f t="shared" si="0"/>
        <v>0</v>
      </c>
      <c r="R12" s="1335">
        <f t="shared" si="0"/>
        <v>0</v>
      </c>
      <c r="S12" s="1335">
        <f t="shared" si="0"/>
        <v>0</v>
      </c>
      <c r="T12" s="1335">
        <f t="shared" si="0"/>
        <v>0</v>
      </c>
      <c r="U12" s="1335">
        <f t="shared" si="0"/>
        <v>0</v>
      </c>
      <c r="V12" s="1335">
        <f t="shared" si="0"/>
        <v>0</v>
      </c>
      <c r="W12" s="1337" t="str">
        <f>IF(ISERROR(V12/R12),"",V12/R12)</f>
        <v/>
      </c>
    </row>
    <row r="13" spans="1:23" s="3" customFormat="1" ht="18" customHeight="1" x14ac:dyDescent="0.25">
      <c r="A13" s="703" t="s">
        <v>531</v>
      </c>
      <c r="B13" s="17"/>
      <c r="C13" s="17"/>
      <c r="D13" s="17"/>
      <c r="E13" s="17"/>
      <c r="F13" s="17"/>
      <c r="G13" s="682"/>
      <c r="H13" s="1546"/>
      <c r="I13" s="1546"/>
      <c r="J13" s="1546"/>
      <c r="K13" s="1546"/>
      <c r="L13" s="1546"/>
      <c r="M13" s="1546"/>
      <c r="N13" s="1683">
        <f>K13+L13-M13</f>
        <v>0</v>
      </c>
      <c r="O13" s="1546"/>
      <c r="P13" s="1546"/>
      <c r="Q13" s="1546"/>
      <c r="R13" s="1683">
        <f>N13+O13+P13-Q13</f>
        <v>0</v>
      </c>
      <c r="S13" s="1546"/>
      <c r="T13" s="1546"/>
      <c r="U13" s="1546"/>
      <c r="V13" s="1683">
        <f>S13+T13-U13</f>
        <v>0</v>
      </c>
      <c r="W13" s="1915" t="str">
        <f>IF(ISERROR(V13/R13),"",V13/R13)</f>
        <v/>
      </c>
    </row>
    <row r="14" spans="1:23" s="3" customFormat="1" ht="18" customHeight="1" x14ac:dyDescent="0.25">
      <c r="A14" s="598"/>
      <c r="B14" s="186"/>
      <c r="C14" s="79" t="s">
        <v>808</v>
      </c>
      <c r="D14" s="22"/>
      <c r="E14" s="79" t="s">
        <v>564</v>
      </c>
      <c r="F14" s="22"/>
      <c r="G14" s="69">
        <v>11</v>
      </c>
      <c r="H14" s="1580"/>
      <c r="I14" s="1580"/>
      <c r="J14" s="1580"/>
      <c r="K14" s="1580"/>
      <c r="L14" s="1580"/>
      <c r="M14" s="1580"/>
      <c r="N14" s="1687"/>
      <c r="O14" s="1580"/>
      <c r="P14" s="1580"/>
      <c r="Q14" s="1580"/>
      <c r="R14" s="1687"/>
      <c r="S14" s="1580"/>
      <c r="T14" s="1580"/>
      <c r="U14" s="1580"/>
      <c r="V14" s="1687"/>
      <c r="W14" s="1916"/>
    </row>
    <row r="15" spans="1:23" s="3" customFormat="1" ht="18" customHeight="1" x14ac:dyDescent="0.25">
      <c r="A15" s="599"/>
      <c r="B15" s="25"/>
      <c r="C15" s="80"/>
      <c r="D15" s="25"/>
      <c r="E15" s="80" t="s">
        <v>561</v>
      </c>
      <c r="F15" s="25"/>
      <c r="G15" s="600">
        <v>12</v>
      </c>
      <c r="H15" s="1106"/>
      <c r="I15" s="1481"/>
      <c r="J15" s="1481"/>
      <c r="K15" s="1103"/>
      <c r="L15" s="1103"/>
      <c r="M15" s="1103"/>
      <c r="N15" s="1346">
        <f>K15+L15-M15</f>
        <v>0</v>
      </c>
      <c r="O15" s="1103"/>
      <c r="P15" s="1103"/>
      <c r="Q15" s="1103"/>
      <c r="R15" s="1346">
        <f>N15+O15+P15-Q15</f>
        <v>0</v>
      </c>
      <c r="S15" s="1103"/>
      <c r="T15" s="1103"/>
      <c r="U15" s="1103"/>
      <c r="V15" s="1346">
        <f t="shared" ref="V15:V17" si="1">S15+T15-U15</f>
        <v>0</v>
      </c>
      <c r="W15" s="1341" t="str">
        <f t="shared" ref="W15:W17" si="2">IF(ISERROR(V15/R15),"",V15/R15)</f>
        <v/>
      </c>
    </row>
    <row r="16" spans="1:23" s="3" customFormat="1" ht="18" customHeight="1" x14ac:dyDescent="0.25">
      <c r="A16" s="599"/>
      <c r="B16" s="25"/>
      <c r="C16" s="80" t="s">
        <v>565</v>
      </c>
      <c r="D16" s="25"/>
      <c r="E16" s="79" t="s">
        <v>564</v>
      </c>
      <c r="F16" s="25"/>
      <c r="G16" s="600">
        <v>13</v>
      </c>
      <c r="H16" s="1106"/>
      <c r="I16" s="1481"/>
      <c r="J16" s="1481"/>
      <c r="K16" s="1103"/>
      <c r="L16" s="1103"/>
      <c r="M16" s="1103"/>
      <c r="N16" s="1346">
        <f t="shared" ref="N16:N17" si="3">K16+L16-M16</f>
        <v>0</v>
      </c>
      <c r="O16" s="1103"/>
      <c r="P16" s="1103"/>
      <c r="Q16" s="1103"/>
      <c r="R16" s="1346">
        <f t="shared" ref="R16:R17" si="4">N16+O16+P16-Q16</f>
        <v>0</v>
      </c>
      <c r="S16" s="1103"/>
      <c r="T16" s="1103"/>
      <c r="U16" s="1103"/>
      <c r="V16" s="1346">
        <f t="shared" si="1"/>
        <v>0</v>
      </c>
      <c r="W16" s="1341" t="str">
        <f t="shared" si="2"/>
        <v/>
      </c>
    </row>
    <row r="17" spans="1:23" s="3" customFormat="1" ht="18" customHeight="1" x14ac:dyDescent="0.25">
      <c r="A17" s="599"/>
      <c r="B17" s="25"/>
      <c r="C17" s="80"/>
      <c r="D17" s="25"/>
      <c r="E17" s="80" t="s">
        <v>561</v>
      </c>
      <c r="F17" s="25"/>
      <c r="G17" s="600">
        <v>14</v>
      </c>
      <c r="H17" s="1106"/>
      <c r="I17" s="1481"/>
      <c r="J17" s="1481"/>
      <c r="K17" s="1103"/>
      <c r="L17" s="1103"/>
      <c r="M17" s="1103"/>
      <c r="N17" s="1346">
        <f t="shared" si="3"/>
        <v>0</v>
      </c>
      <c r="O17" s="1103"/>
      <c r="P17" s="1103"/>
      <c r="Q17" s="1103"/>
      <c r="R17" s="1346">
        <f t="shared" si="4"/>
        <v>0</v>
      </c>
      <c r="S17" s="1103"/>
      <c r="T17" s="1103"/>
      <c r="U17" s="1103"/>
      <c r="V17" s="1346">
        <f t="shared" si="1"/>
        <v>0</v>
      </c>
      <c r="W17" s="1341" t="str">
        <f t="shared" si="2"/>
        <v/>
      </c>
    </row>
    <row r="18" spans="1:23" s="1333" customFormat="1" ht="18" customHeight="1" x14ac:dyDescent="0.25">
      <c r="A18" s="601" t="s">
        <v>566</v>
      </c>
      <c r="B18" s="1331"/>
      <c r="C18" s="57"/>
      <c r="D18" s="57"/>
      <c r="E18" s="57"/>
      <c r="F18" s="57"/>
      <c r="G18" s="1332">
        <v>15</v>
      </c>
      <c r="H18" s="1335">
        <f>SUM(H13:H17)</f>
        <v>0</v>
      </c>
      <c r="I18" s="1413"/>
      <c r="J18" s="1413"/>
      <c r="K18" s="1335">
        <f t="shared" ref="K18:V18" si="5">SUM(K13:K17)</f>
        <v>0</v>
      </c>
      <c r="L18" s="1335">
        <f t="shared" si="5"/>
        <v>0</v>
      </c>
      <c r="M18" s="1335">
        <f t="shared" si="5"/>
        <v>0</v>
      </c>
      <c r="N18" s="1335">
        <f t="shared" si="5"/>
        <v>0</v>
      </c>
      <c r="O18" s="1335">
        <f t="shared" si="5"/>
        <v>0</v>
      </c>
      <c r="P18" s="1335">
        <f t="shared" si="5"/>
        <v>0</v>
      </c>
      <c r="Q18" s="1335">
        <f t="shared" si="5"/>
        <v>0</v>
      </c>
      <c r="R18" s="1335">
        <f t="shared" si="5"/>
        <v>0</v>
      </c>
      <c r="S18" s="1335">
        <f t="shared" si="5"/>
        <v>0</v>
      </c>
      <c r="T18" s="1335">
        <f t="shared" si="5"/>
        <v>0</v>
      </c>
      <c r="U18" s="1335">
        <f t="shared" si="5"/>
        <v>0</v>
      </c>
      <c r="V18" s="1335">
        <f t="shared" si="5"/>
        <v>0</v>
      </c>
      <c r="W18" s="1337" t="str">
        <f>IF(ISERROR(V18/R18),"",V18/R18)</f>
        <v/>
      </c>
    </row>
    <row r="19" spans="1:23" s="3" customFormat="1" ht="18" customHeight="1" x14ac:dyDescent="0.25">
      <c r="A19" s="602" t="s">
        <v>567</v>
      </c>
      <c r="B19" s="77"/>
      <c r="C19" s="77"/>
      <c r="D19" s="77"/>
      <c r="E19" s="77"/>
      <c r="F19" s="77"/>
      <c r="G19" s="78"/>
      <c r="H19" s="1546"/>
      <c r="I19" s="1546"/>
      <c r="J19" s="1546"/>
      <c r="K19" s="1546"/>
      <c r="L19" s="1546"/>
      <c r="M19" s="1546"/>
      <c r="N19" s="1683">
        <f>K19+L19-M19</f>
        <v>0</v>
      </c>
      <c r="O19" s="1546"/>
      <c r="P19" s="1546"/>
      <c r="Q19" s="1546"/>
      <c r="R19" s="1683">
        <f>N19+O19+P19-Q19</f>
        <v>0</v>
      </c>
      <c r="S19" s="1546"/>
      <c r="T19" s="1546"/>
      <c r="U19" s="1546"/>
      <c r="V19" s="1683">
        <f>S19+T19-U19</f>
        <v>0</v>
      </c>
      <c r="W19" s="1915" t="str">
        <f>IF(ISERROR(V19/R19),"",V19/R19)</f>
        <v/>
      </c>
    </row>
    <row r="20" spans="1:23" s="3" customFormat="1" ht="18" customHeight="1" x14ac:dyDescent="0.25">
      <c r="A20" s="596" t="s">
        <v>568</v>
      </c>
      <c r="B20" s="21"/>
      <c r="C20" s="22"/>
      <c r="D20" s="22"/>
      <c r="E20" s="22"/>
      <c r="F20" s="22"/>
      <c r="G20" s="33">
        <v>17</v>
      </c>
      <c r="H20" s="1580"/>
      <c r="I20" s="1580"/>
      <c r="J20" s="1580"/>
      <c r="K20" s="1580"/>
      <c r="L20" s="1580"/>
      <c r="M20" s="1580"/>
      <c r="N20" s="1687"/>
      <c r="O20" s="1580"/>
      <c r="P20" s="1580"/>
      <c r="Q20" s="1580"/>
      <c r="R20" s="1687"/>
      <c r="S20" s="1580"/>
      <c r="T20" s="1580"/>
      <c r="U20" s="1580"/>
      <c r="V20" s="1687"/>
      <c r="W20" s="1916"/>
    </row>
    <row r="21" spans="1:23" ht="18" customHeight="1" x14ac:dyDescent="0.25">
      <c r="A21" s="603" t="s">
        <v>569</v>
      </c>
      <c r="B21" s="51"/>
      <c r="C21" s="51"/>
      <c r="D21" s="51"/>
      <c r="E21" s="51"/>
      <c r="F21" s="51"/>
      <c r="G21" s="600">
        <v>18</v>
      </c>
      <c r="H21" s="1106"/>
      <c r="I21" s="1481"/>
      <c r="J21" s="1481"/>
      <c r="K21" s="1107"/>
      <c r="L21" s="1107"/>
      <c r="M21" s="1107"/>
      <c r="N21" s="1346">
        <f t="shared" ref="N21:N29" si="6">K21+L21-M21</f>
        <v>0</v>
      </c>
      <c r="O21" s="1107"/>
      <c r="P21" s="1103"/>
      <c r="Q21" s="1107"/>
      <c r="R21" s="1346">
        <f t="shared" ref="R21:R29" si="7">N21+O21+P21-Q21</f>
        <v>0</v>
      </c>
      <c r="S21" s="1107"/>
      <c r="T21" s="1107"/>
      <c r="U21" s="1107"/>
      <c r="V21" s="1346">
        <f>S21+T21-U21</f>
        <v>0</v>
      </c>
      <c r="W21" s="1341" t="str">
        <f t="shared" ref="W21:W28" si="8">IF(ISERROR(V21/R21),"",V21/R21)</f>
        <v/>
      </c>
    </row>
    <row r="22" spans="1:23" ht="18" customHeight="1" x14ac:dyDescent="0.25">
      <c r="A22" s="604" t="s">
        <v>570</v>
      </c>
      <c r="B22" s="25"/>
      <c r="C22" s="25"/>
      <c r="D22" s="25"/>
      <c r="E22" s="25"/>
      <c r="F22" s="25"/>
      <c r="G22" s="600">
        <v>19</v>
      </c>
      <c r="H22" s="1106"/>
      <c r="I22" s="1481"/>
      <c r="J22" s="1481"/>
      <c r="K22" s="1107"/>
      <c r="L22" s="1107"/>
      <c r="M22" s="1107"/>
      <c r="N22" s="1346">
        <f t="shared" si="6"/>
        <v>0</v>
      </c>
      <c r="O22" s="1107"/>
      <c r="P22" s="1103"/>
      <c r="Q22" s="1107"/>
      <c r="R22" s="1346">
        <f t="shared" si="7"/>
        <v>0</v>
      </c>
      <c r="S22" s="1107"/>
      <c r="T22" s="1107"/>
      <c r="U22" s="1107"/>
      <c r="V22" s="1346">
        <f t="shared" ref="V22:V29" si="9">S22+T22-U22</f>
        <v>0</v>
      </c>
      <c r="W22" s="1341" t="str">
        <f t="shared" si="8"/>
        <v/>
      </c>
    </row>
    <row r="23" spans="1:23" s="1336" customFormat="1" ht="18" customHeight="1" x14ac:dyDescent="0.25">
      <c r="A23" s="58" t="s">
        <v>571</v>
      </c>
      <c r="B23" s="57"/>
      <c r="C23" s="57"/>
      <c r="D23" s="57"/>
      <c r="E23" s="57"/>
      <c r="F23" s="57"/>
      <c r="G23" s="1332">
        <v>20</v>
      </c>
      <c r="H23" s="1335">
        <f>SUM(H19:H22)</f>
        <v>0</v>
      </c>
      <c r="I23" s="1413"/>
      <c r="J23" s="1413"/>
      <c r="K23" s="1335">
        <f t="shared" ref="K23:V23" si="10">SUM(K19:K22)</f>
        <v>0</v>
      </c>
      <c r="L23" s="1335">
        <f t="shared" si="10"/>
        <v>0</v>
      </c>
      <c r="M23" s="1335">
        <f t="shared" si="10"/>
        <v>0</v>
      </c>
      <c r="N23" s="1335">
        <f t="shared" si="10"/>
        <v>0</v>
      </c>
      <c r="O23" s="1335">
        <f t="shared" si="10"/>
        <v>0</v>
      </c>
      <c r="P23" s="1335">
        <f t="shared" si="10"/>
        <v>0</v>
      </c>
      <c r="Q23" s="1335">
        <f t="shared" si="10"/>
        <v>0</v>
      </c>
      <c r="R23" s="1335">
        <f t="shared" si="10"/>
        <v>0</v>
      </c>
      <c r="S23" s="1335">
        <f t="shared" si="10"/>
        <v>0</v>
      </c>
      <c r="T23" s="1335">
        <f t="shared" si="10"/>
        <v>0</v>
      </c>
      <c r="U23" s="1335">
        <f t="shared" si="10"/>
        <v>0</v>
      </c>
      <c r="V23" s="1335">
        <f t="shared" si="10"/>
        <v>0</v>
      </c>
      <c r="W23" s="1337" t="str">
        <f>IF(ISERROR(V23/R23),"",V23/R23)</f>
        <v/>
      </c>
    </row>
    <row r="24" spans="1:23" ht="18" customHeight="1" x14ac:dyDescent="0.25">
      <c r="A24" s="599" t="s">
        <v>572</v>
      </c>
      <c r="B24" s="25"/>
      <c r="C24" s="25"/>
      <c r="D24" s="25"/>
      <c r="E24" s="25"/>
      <c r="F24" s="25"/>
      <c r="G24" s="600">
        <v>22</v>
      </c>
      <c r="H24" s="1106"/>
      <c r="I24" s="1481"/>
      <c r="J24" s="1481"/>
      <c r="K24" s="1107"/>
      <c r="L24" s="1107"/>
      <c r="M24" s="1107"/>
      <c r="N24" s="1346">
        <f t="shared" si="6"/>
        <v>0</v>
      </c>
      <c r="O24" s="1107"/>
      <c r="P24" s="1103"/>
      <c r="Q24" s="1107"/>
      <c r="R24" s="1346">
        <f t="shared" si="7"/>
        <v>0</v>
      </c>
      <c r="S24" s="1107"/>
      <c r="T24" s="1107"/>
      <c r="U24" s="1107"/>
      <c r="V24" s="1346">
        <f t="shared" si="9"/>
        <v>0</v>
      </c>
      <c r="W24" s="1341" t="str">
        <f t="shared" si="8"/>
        <v/>
      </c>
    </row>
    <row r="25" spans="1:23" s="3" customFormat="1" ht="18" customHeight="1" x14ac:dyDescent="0.25">
      <c r="A25" s="60" t="s">
        <v>935</v>
      </c>
      <c r="B25" s="25"/>
      <c r="C25" s="25"/>
      <c r="D25" s="25"/>
      <c r="E25" s="25"/>
      <c r="F25" s="25"/>
      <c r="G25" s="600">
        <v>23</v>
      </c>
      <c r="H25" s="1106"/>
      <c r="I25" s="1481"/>
      <c r="J25" s="1481"/>
      <c r="K25" s="1103"/>
      <c r="L25" s="1103"/>
      <c r="M25" s="1103"/>
      <c r="N25" s="1346">
        <f t="shared" si="6"/>
        <v>0</v>
      </c>
      <c r="O25" s="1103"/>
      <c r="P25" s="1103"/>
      <c r="Q25" s="1103"/>
      <c r="R25" s="1346">
        <f t="shared" si="7"/>
        <v>0</v>
      </c>
      <c r="S25" s="1103"/>
      <c r="T25" s="1103"/>
      <c r="U25" s="1103"/>
      <c r="V25" s="1346">
        <f t="shared" si="9"/>
        <v>0</v>
      </c>
      <c r="W25" s="1341" t="str">
        <f>IF(ISERROR(V25/R25),"",V25/R25)</f>
        <v/>
      </c>
    </row>
    <row r="26" spans="1:23" s="3" customFormat="1" ht="18" customHeight="1" x14ac:dyDescent="0.25">
      <c r="A26" s="596" t="s">
        <v>936</v>
      </c>
      <c r="B26" s="79"/>
      <c r="C26" s="22"/>
      <c r="D26" s="22"/>
      <c r="E26" s="22"/>
      <c r="F26" s="22"/>
      <c r="G26" s="69">
        <v>24</v>
      </c>
      <c r="H26" s="993"/>
      <c r="I26" s="1465"/>
      <c r="J26" s="1465"/>
      <c r="K26" s="1108"/>
      <c r="L26" s="1108"/>
      <c r="M26" s="1108"/>
      <c r="N26" s="1346">
        <f t="shared" si="6"/>
        <v>0</v>
      </c>
      <c r="O26" s="1108"/>
      <c r="P26" s="1108"/>
      <c r="Q26" s="1108"/>
      <c r="R26" s="1346">
        <f t="shared" si="7"/>
        <v>0</v>
      </c>
      <c r="S26" s="1108"/>
      <c r="T26" s="1108"/>
      <c r="U26" s="1108"/>
      <c r="V26" s="1346">
        <f t="shared" si="9"/>
        <v>0</v>
      </c>
      <c r="W26" s="1341" t="str">
        <f t="shared" si="8"/>
        <v/>
      </c>
    </row>
    <row r="27" spans="1:23" s="3" customFormat="1" ht="18" customHeight="1" x14ac:dyDescent="0.25">
      <c r="A27" s="599" t="s">
        <v>574</v>
      </c>
      <c r="B27" s="80"/>
      <c r="C27" s="25"/>
      <c r="D27" s="25"/>
      <c r="E27" s="25"/>
      <c r="F27" s="25"/>
      <c r="G27" s="600">
        <v>26</v>
      </c>
      <c r="H27" s="1106"/>
      <c r="I27" s="1481"/>
      <c r="J27" s="1481"/>
      <c r="K27" s="1103"/>
      <c r="L27" s="1103"/>
      <c r="M27" s="1103"/>
      <c r="N27" s="1346">
        <f t="shared" si="6"/>
        <v>0</v>
      </c>
      <c r="O27" s="1103"/>
      <c r="P27" s="1103"/>
      <c r="Q27" s="1103"/>
      <c r="R27" s="1346">
        <f t="shared" si="7"/>
        <v>0</v>
      </c>
      <c r="S27" s="1103"/>
      <c r="T27" s="1103"/>
      <c r="U27" s="1103"/>
      <c r="V27" s="1346">
        <f t="shared" si="9"/>
        <v>0</v>
      </c>
      <c r="W27" s="1341" t="str">
        <f t="shared" si="8"/>
        <v/>
      </c>
    </row>
    <row r="28" spans="1:23" s="3" customFormat="1" ht="18" customHeight="1" x14ac:dyDescent="0.25">
      <c r="A28" s="599" t="s">
        <v>575</v>
      </c>
      <c r="B28" s="80"/>
      <c r="C28" s="25"/>
      <c r="D28" s="25"/>
      <c r="E28" s="25"/>
      <c r="F28" s="25"/>
      <c r="G28" s="600">
        <v>27</v>
      </c>
      <c r="H28" s="1106"/>
      <c r="I28" s="1481"/>
      <c r="J28" s="1481"/>
      <c r="K28" s="1103"/>
      <c r="L28" s="1103"/>
      <c r="M28" s="1103"/>
      <c r="N28" s="1346">
        <f t="shared" si="6"/>
        <v>0</v>
      </c>
      <c r="O28" s="1103"/>
      <c r="P28" s="1103"/>
      <c r="Q28" s="1103"/>
      <c r="R28" s="1346">
        <f t="shared" si="7"/>
        <v>0</v>
      </c>
      <c r="S28" s="1103"/>
      <c r="T28" s="1103"/>
      <c r="U28" s="1103"/>
      <c r="V28" s="1346">
        <f t="shared" si="9"/>
        <v>0</v>
      </c>
      <c r="W28" s="1341" t="str">
        <f t="shared" si="8"/>
        <v/>
      </c>
    </row>
    <row r="29" spans="1:23" s="3" customFormat="1" ht="18" customHeight="1" x14ac:dyDescent="0.25">
      <c r="A29" s="974" t="s">
        <v>576</v>
      </c>
      <c r="B29" s="975"/>
      <c r="C29" s="976"/>
      <c r="D29" s="976"/>
      <c r="E29" s="25"/>
      <c r="F29" s="25"/>
      <c r="G29" s="600">
        <v>28</v>
      </c>
      <c r="H29" s="1106"/>
      <c r="I29" s="1481"/>
      <c r="J29" s="1481"/>
      <c r="K29" s="1103"/>
      <c r="L29" s="1103"/>
      <c r="M29" s="1103"/>
      <c r="N29" s="1346">
        <f t="shared" si="6"/>
        <v>0</v>
      </c>
      <c r="O29" s="1103"/>
      <c r="P29" s="1103"/>
      <c r="Q29" s="1103"/>
      <c r="R29" s="1346">
        <f t="shared" si="7"/>
        <v>0</v>
      </c>
      <c r="S29" s="1103"/>
      <c r="T29" s="1103"/>
      <c r="U29" s="1103"/>
      <c r="V29" s="1346">
        <f t="shared" si="9"/>
        <v>0</v>
      </c>
      <c r="W29" s="1341" t="str">
        <f>IF(ISERROR(V29/R29),"",V29/R29)</f>
        <v/>
      </c>
    </row>
    <row r="30" spans="1:23" s="1336" customFormat="1" ht="18" customHeight="1" x14ac:dyDescent="0.25">
      <c r="A30" s="704" t="s">
        <v>562</v>
      </c>
      <c r="B30" s="1338"/>
      <c r="C30" s="1338"/>
      <c r="D30" s="1338"/>
      <c r="E30" s="1338"/>
      <c r="F30" s="1338"/>
      <c r="G30" s="1339">
        <v>89</v>
      </c>
      <c r="H30" s="1340">
        <f>H12+H18+H23+SUM(H24:H29)</f>
        <v>0</v>
      </c>
      <c r="I30" s="1413"/>
      <c r="J30" s="1413"/>
      <c r="K30" s="1340">
        <f t="shared" ref="K30:V30" si="11">K12+K18+K23+SUM(K24:K29)</f>
        <v>0</v>
      </c>
      <c r="L30" s="1340">
        <f t="shared" si="11"/>
        <v>0</v>
      </c>
      <c r="M30" s="1340">
        <f t="shared" si="11"/>
        <v>0</v>
      </c>
      <c r="N30" s="1340">
        <f t="shared" si="11"/>
        <v>0</v>
      </c>
      <c r="O30" s="1340">
        <f t="shared" si="11"/>
        <v>0</v>
      </c>
      <c r="P30" s="1340">
        <f t="shared" si="11"/>
        <v>0</v>
      </c>
      <c r="Q30" s="1340">
        <f t="shared" si="11"/>
        <v>0</v>
      </c>
      <c r="R30" s="1340">
        <f t="shared" si="11"/>
        <v>0</v>
      </c>
      <c r="S30" s="1340">
        <f t="shared" si="11"/>
        <v>0</v>
      </c>
      <c r="T30" s="1340">
        <f t="shared" si="11"/>
        <v>0</v>
      </c>
      <c r="U30" s="1340">
        <f t="shared" si="11"/>
        <v>0</v>
      </c>
      <c r="V30" s="1340">
        <f t="shared" si="11"/>
        <v>0</v>
      </c>
      <c r="W30" s="1337" t="str">
        <f>IF(ISERROR(V30/R30),"",V30/R30)</f>
        <v/>
      </c>
    </row>
    <row r="31" spans="1:23" x14ac:dyDescent="0.25">
      <c r="N31" s="1199"/>
      <c r="R31" s="1199"/>
      <c r="V31" s="1199"/>
      <c r="W31" s="1199"/>
    </row>
    <row r="32" spans="1:23" x14ac:dyDescent="0.25">
      <c r="A32" s="709" t="s">
        <v>937</v>
      </c>
      <c r="B32" s="655"/>
      <c r="C32" s="655"/>
      <c r="D32" s="655"/>
      <c r="E32" s="655"/>
      <c r="F32" s="655"/>
      <c r="G32" s="707"/>
      <c r="H32" s="1525"/>
      <c r="I32" s="1525"/>
      <c r="J32" s="1525"/>
      <c r="K32" s="1553"/>
      <c r="L32" s="1553"/>
      <c r="M32" s="1553"/>
      <c r="N32" s="1746">
        <f>K32+L32-M32</f>
        <v>0</v>
      </c>
      <c r="O32" s="1553"/>
      <c r="P32" s="1553"/>
      <c r="Q32" s="1553"/>
      <c r="R32" s="1746">
        <f>N32+O32+P32-Q32</f>
        <v>0</v>
      </c>
      <c r="S32" s="1553"/>
      <c r="T32" s="1553"/>
      <c r="U32" s="1553"/>
      <c r="V32" s="1746">
        <f>S32+T32-U32</f>
        <v>0</v>
      </c>
      <c r="W32" s="1917" t="str">
        <f>IF(ISERROR(V32/R32),"",V32/R32)</f>
        <v/>
      </c>
    </row>
    <row r="33" spans="1:23" x14ac:dyDescent="0.25">
      <c r="A33" s="708" t="s">
        <v>938</v>
      </c>
      <c r="B33" s="698"/>
      <c r="C33" s="698"/>
      <c r="D33" s="698"/>
      <c r="E33" s="698"/>
      <c r="F33" s="698"/>
      <c r="G33" s="699">
        <v>99</v>
      </c>
      <c r="H33" s="1526"/>
      <c r="I33" s="1526"/>
      <c r="J33" s="1526"/>
      <c r="K33" s="1549"/>
      <c r="L33" s="1549"/>
      <c r="M33" s="1549"/>
      <c r="N33" s="1653"/>
      <c r="O33" s="1549"/>
      <c r="P33" s="1549"/>
      <c r="Q33" s="1549"/>
      <c r="R33" s="1653"/>
      <c r="S33" s="1549"/>
      <c r="T33" s="1549"/>
      <c r="U33" s="1549"/>
      <c r="V33" s="1653"/>
      <c r="W33" s="1918"/>
    </row>
    <row r="35" spans="1:23" x14ac:dyDescent="0.25">
      <c r="W35" s="1477" t="s">
        <v>1077</v>
      </c>
    </row>
  </sheetData>
  <sheetProtection algorithmName="SHA-512" hashValue="BQ3A2nY7wIaY09V/188rFy9lnMKxtvAnYq1KbwMvB7+o/XBjPCR7UG4Ams1fx2jhLxJS6a2070NaQL4SOUig3Q==" saltValue="7fY8vPpi1zDdVFA0yZSWdg==" spinCount="100000" sheet="1" objects="1" scenarios="1"/>
  <mergeCells count="52">
    <mergeCell ref="J13:J14"/>
    <mergeCell ref="J19:J20"/>
    <mergeCell ref="J32:J33"/>
    <mergeCell ref="U32:U33"/>
    <mergeCell ref="V32:V33"/>
    <mergeCell ref="N19:N20"/>
    <mergeCell ref="O19:O20"/>
    <mergeCell ref="W32:W33"/>
    <mergeCell ref="H32:H33"/>
    <mergeCell ref="I32:I33"/>
    <mergeCell ref="O32:O33"/>
    <mergeCell ref="P32:P33"/>
    <mergeCell ref="Q32:Q33"/>
    <mergeCell ref="K32:K33"/>
    <mergeCell ref="L32:L33"/>
    <mergeCell ref="M32:M33"/>
    <mergeCell ref="N32:N33"/>
    <mergeCell ref="R32:R33"/>
    <mergeCell ref="S32:S33"/>
    <mergeCell ref="T32:T33"/>
    <mergeCell ref="W19:W20"/>
    <mergeCell ref="U13:U14"/>
    <mergeCell ref="V13:V14"/>
    <mergeCell ref="W13:W14"/>
    <mergeCell ref="P19:P20"/>
    <mergeCell ref="Q19:Q20"/>
    <mergeCell ref="R19:R20"/>
    <mergeCell ref="U19:U20"/>
    <mergeCell ref="S19:S20"/>
    <mergeCell ref="T19:T20"/>
    <mergeCell ref="V19:V20"/>
    <mergeCell ref="H19:H20"/>
    <mergeCell ref="I19:I20"/>
    <mergeCell ref="K19:K20"/>
    <mergeCell ref="L19:L20"/>
    <mergeCell ref="M19:M20"/>
    <mergeCell ref="A1:W1"/>
    <mergeCell ref="A3:G3"/>
    <mergeCell ref="A4:W4"/>
    <mergeCell ref="A8:F8"/>
    <mergeCell ref="H13:H14"/>
    <mergeCell ref="I13:I14"/>
    <mergeCell ref="K13:K14"/>
    <mergeCell ref="L13:L14"/>
    <mergeCell ref="M13:M14"/>
    <mergeCell ref="N13:N14"/>
    <mergeCell ref="O13:O14"/>
    <mergeCell ref="P13:P14"/>
    <mergeCell ref="Q13:Q14"/>
    <mergeCell ref="R13:R14"/>
    <mergeCell ref="S13:S14"/>
    <mergeCell ref="T13:T14"/>
  </mergeCells>
  <pageMargins left="0" right="0.15" top="0.5" bottom="0.5" header="0.3" footer="0.3"/>
  <pageSetup paperSize="9" scale="6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zoomScale="70" zoomScaleNormal="70" zoomScaleSheetLayoutView="80" workbookViewId="0">
      <selection activeCell="T10" sqref="T10"/>
    </sheetView>
  </sheetViews>
  <sheetFormatPr defaultColWidth="8" defaultRowHeight="15" x14ac:dyDescent="0.25"/>
  <cols>
    <col min="1" max="1" width="3.7109375" style="1" customWidth="1"/>
    <col min="2" max="2" width="6.7109375" style="1" customWidth="1"/>
    <col min="3" max="3" width="3.85546875" style="1" customWidth="1"/>
    <col min="4" max="4" width="14.42578125" style="1" customWidth="1"/>
    <col min="5" max="5" width="7" style="1" customWidth="1"/>
    <col min="6" max="6" width="10.140625" style="1" customWidth="1"/>
    <col min="7" max="7" width="4" style="293" bestFit="1" customWidth="1"/>
    <col min="8" max="19" width="12.7109375" style="42" customWidth="1"/>
    <col min="20" max="20" width="13.42578125" style="1" customWidth="1"/>
    <col min="21" max="16384" width="8" style="1"/>
  </cols>
  <sheetData>
    <row r="1" spans="1:20" ht="15.75" customHeight="1" x14ac:dyDescent="0.25">
      <c r="A1" s="1560" t="s">
        <v>63</v>
      </c>
      <c r="B1" s="1560"/>
      <c r="C1" s="1560"/>
      <c r="D1" s="1560"/>
      <c r="E1" s="1560"/>
      <c r="F1" s="1560"/>
      <c r="G1" s="1560"/>
      <c r="H1" s="1560"/>
      <c r="I1" s="1560"/>
      <c r="J1" s="1560"/>
      <c r="K1" s="1560"/>
      <c r="L1" s="1560"/>
      <c r="M1" s="1560"/>
      <c r="N1" s="1560"/>
      <c r="O1" s="1560"/>
      <c r="P1" s="1560"/>
      <c r="Q1" s="1560"/>
      <c r="R1" s="1560"/>
      <c r="S1" s="1560"/>
    </row>
    <row r="2" spans="1:20" s="3" customFormat="1" ht="15.75" customHeight="1" x14ac:dyDescent="0.25">
      <c r="A2" s="748"/>
      <c r="B2" s="280"/>
      <c r="C2" s="280"/>
      <c r="D2" s="280"/>
      <c r="E2" s="280"/>
      <c r="F2" s="280"/>
      <c r="G2" s="812"/>
      <c r="H2" s="870"/>
      <c r="I2" s="822"/>
      <c r="J2" s="822"/>
      <c r="K2" s="822"/>
      <c r="L2" s="822"/>
      <c r="M2" s="822"/>
      <c r="N2" s="822"/>
      <c r="O2" s="822"/>
      <c r="P2" s="822"/>
      <c r="Q2" s="822"/>
      <c r="R2" s="822"/>
      <c r="S2" s="871"/>
      <c r="T2" s="1347"/>
    </row>
    <row r="3" spans="1:20" s="3" customFormat="1" ht="16.350000000000001" customHeight="1" x14ac:dyDescent="0.25">
      <c r="A3" s="1751" t="s">
        <v>85</v>
      </c>
      <c r="B3" s="1751"/>
      <c r="C3" s="1751"/>
      <c r="D3" s="1751"/>
      <c r="E3" s="1751"/>
      <c r="F3" s="1751"/>
      <c r="G3" s="187"/>
      <c r="H3" s="41"/>
      <c r="J3" s="41"/>
      <c r="K3" s="41"/>
      <c r="L3" s="41"/>
      <c r="M3" s="41"/>
      <c r="N3" s="41"/>
      <c r="O3" s="41"/>
      <c r="P3" s="41"/>
      <c r="Q3" s="41"/>
      <c r="R3" s="41"/>
      <c r="S3" s="44"/>
      <c r="T3" s="159" t="s">
        <v>1027</v>
      </c>
    </row>
    <row r="4" spans="1:20" s="3" customFormat="1" ht="16.350000000000001" customHeight="1" x14ac:dyDescent="0.25">
      <c r="A4" s="1912" t="s">
        <v>298</v>
      </c>
      <c r="B4" s="1912"/>
      <c r="C4" s="1912"/>
      <c r="D4" s="1912"/>
      <c r="E4" s="1912"/>
      <c r="F4" s="1912"/>
      <c r="G4" s="1912"/>
      <c r="H4" s="1912"/>
      <c r="I4" s="1912"/>
      <c r="J4" s="1912"/>
      <c r="K4" s="1912"/>
      <c r="L4" s="1912"/>
      <c r="M4" s="1912"/>
      <c r="N4" s="1912"/>
      <c r="O4" s="1912"/>
      <c r="P4" s="1912"/>
      <c r="Q4" s="1912"/>
      <c r="R4" s="1912"/>
      <c r="S4" s="1912"/>
    </row>
    <row r="5" spans="1:20" x14ac:dyDescent="0.25">
      <c r="A5" s="188" t="s">
        <v>585</v>
      </c>
      <c r="B5" s="65"/>
      <c r="C5" s="65"/>
      <c r="D5" s="65"/>
      <c r="E5" s="65"/>
      <c r="F5" s="65"/>
      <c r="G5" s="65"/>
      <c r="H5" s="66"/>
      <c r="I5" s="66"/>
      <c r="J5" s="65"/>
      <c r="K5" s="66"/>
      <c r="L5" s="65"/>
      <c r="M5" s="65"/>
      <c r="N5" s="66"/>
      <c r="O5" s="66"/>
      <c r="P5" s="66"/>
      <c r="Q5" s="66"/>
      <c r="R5" s="66"/>
      <c r="S5" s="66"/>
    </row>
    <row r="6" spans="1:20" x14ac:dyDescent="0.25">
      <c r="A6" s="63" t="s">
        <v>4</v>
      </c>
      <c r="B6" s="65"/>
      <c r="C6" s="65"/>
      <c r="D6" s="65"/>
      <c r="E6" s="65"/>
      <c r="F6" s="63"/>
      <c r="G6" s="65"/>
      <c r="H6" s="179"/>
      <c r="I6" s="66"/>
      <c r="J6" s="65"/>
      <c r="K6" s="66"/>
      <c r="L6" s="65"/>
      <c r="M6" s="65"/>
      <c r="N6" s="66"/>
      <c r="O6" s="66"/>
      <c r="P6" s="66"/>
      <c r="Q6" s="66"/>
      <c r="R6" s="66"/>
      <c r="S6" s="66"/>
    </row>
    <row r="7" spans="1:20" ht="30" customHeight="1" x14ac:dyDescent="0.25">
      <c r="A7" s="608"/>
      <c r="B7" s="609"/>
      <c r="C7" s="609"/>
      <c r="D7" s="609"/>
      <c r="E7" s="609"/>
      <c r="F7" s="610"/>
      <c r="G7" s="611"/>
      <c r="H7" s="1923" t="s">
        <v>577</v>
      </c>
      <c r="I7" s="1923"/>
      <c r="J7" s="1923"/>
      <c r="K7" s="1923"/>
      <c r="L7" s="1924" t="s">
        <v>578</v>
      </c>
      <c r="M7" s="1924"/>
      <c r="N7" s="1924"/>
      <c r="O7" s="1924"/>
      <c r="P7" s="1925" t="s">
        <v>579</v>
      </c>
      <c r="Q7" s="1925"/>
      <c r="R7" s="1925"/>
      <c r="S7" s="1926"/>
      <c r="T7" s="1921" t="s">
        <v>586</v>
      </c>
    </row>
    <row r="8" spans="1:20" ht="58.9" customHeight="1" x14ac:dyDescent="0.25">
      <c r="A8" s="1919" t="s">
        <v>807</v>
      </c>
      <c r="B8" s="1920"/>
      <c r="C8" s="1920"/>
      <c r="D8" s="1920"/>
      <c r="E8" s="1920"/>
      <c r="F8" s="1920"/>
      <c r="G8" s="1920"/>
      <c r="H8" s="180" t="s">
        <v>145</v>
      </c>
      <c r="I8" s="180" t="s">
        <v>552</v>
      </c>
      <c r="J8" s="180" t="s">
        <v>553</v>
      </c>
      <c r="K8" s="180" t="s">
        <v>580</v>
      </c>
      <c r="L8" s="180" t="s">
        <v>145</v>
      </c>
      <c r="M8" s="180" t="s">
        <v>552</v>
      </c>
      <c r="N8" s="180" t="s">
        <v>553</v>
      </c>
      <c r="O8" s="180" t="s">
        <v>581</v>
      </c>
      <c r="P8" s="189" t="s">
        <v>582</v>
      </c>
      <c r="Q8" s="180" t="s">
        <v>583</v>
      </c>
      <c r="R8" s="181" t="s">
        <v>584</v>
      </c>
      <c r="S8" s="190" t="s">
        <v>945</v>
      </c>
      <c r="T8" s="1922"/>
    </row>
    <row r="9" spans="1:20" x14ac:dyDescent="0.25">
      <c r="A9" s="595"/>
      <c r="B9" s="130"/>
      <c r="C9" s="130"/>
      <c r="D9" s="130"/>
      <c r="E9" s="130"/>
      <c r="F9" s="130"/>
      <c r="G9" s="224"/>
      <c r="H9" s="67" t="s">
        <v>11</v>
      </c>
      <c r="I9" s="67" t="s">
        <v>12</v>
      </c>
      <c r="J9" s="67" t="s">
        <v>13</v>
      </c>
      <c r="K9" s="67" t="s">
        <v>14</v>
      </c>
      <c r="L9" s="67" t="s">
        <v>15</v>
      </c>
      <c r="M9" s="67" t="s">
        <v>16</v>
      </c>
      <c r="N9" s="67" t="s">
        <v>359</v>
      </c>
      <c r="O9" s="67" t="s">
        <v>447</v>
      </c>
      <c r="P9" s="67" t="s">
        <v>360</v>
      </c>
      <c r="Q9" s="67" t="s">
        <v>448</v>
      </c>
      <c r="R9" s="75" t="s">
        <v>364</v>
      </c>
      <c r="S9" s="191" t="s">
        <v>366</v>
      </c>
      <c r="T9" s="127" t="s">
        <v>587</v>
      </c>
    </row>
    <row r="10" spans="1:20" s="3" customFormat="1" ht="18" customHeight="1" x14ac:dyDescent="0.25">
      <c r="A10" s="607" t="s">
        <v>933</v>
      </c>
      <c r="B10" s="182"/>
      <c r="C10" s="153" t="s">
        <v>563</v>
      </c>
      <c r="D10" s="153"/>
      <c r="E10" s="182"/>
      <c r="F10" s="182"/>
      <c r="G10" s="183" t="s">
        <v>99</v>
      </c>
      <c r="H10" s="1109"/>
      <c r="I10" s="1110"/>
      <c r="J10" s="1053"/>
      <c r="K10" s="1259">
        <f>H10+I10-J10</f>
        <v>0</v>
      </c>
      <c r="L10" s="1053"/>
      <c r="M10" s="1053"/>
      <c r="N10" s="1053"/>
      <c r="O10" s="1259">
        <f>L10+M10-N10</f>
        <v>0</v>
      </c>
      <c r="P10" s="1053"/>
      <c r="Q10" s="1053"/>
      <c r="R10" s="1053"/>
      <c r="S10" s="1259">
        <f>P10-Q10-R10</f>
        <v>0</v>
      </c>
      <c r="T10" s="1259">
        <f>O10+R10</f>
        <v>0</v>
      </c>
    </row>
    <row r="11" spans="1:20" s="3" customFormat="1" ht="18" customHeight="1" x14ac:dyDescent="0.25">
      <c r="A11" s="596"/>
      <c r="B11" s="22"/>
      <c r="C11" s="52" t="s">
        <v>560</v>
      </c>
      <c r="D11" s="79"/>
      <c r="E11" s="22"/>
      <c r="F11" s="22"/>
      <c r="G11" s="23" t="s">
        <v>25</v>
      </c>
      <c r="H11" s="1111"/>
      <c r="I11" s="1105"/>
      <c r="J11" s="1019"/>
      <c r="K11" s="1259">
        <f>H11+I11-J11</f>
        <v>0</v>
      </c>
      <c r="L11" s="1019"/>
      <c r="M11" s="1019"/>
      <c r="N11" s="1019"/>
      <c r="O11" s="1259">
        <f>L11+M11-N11</f>
        <v>0</v>
      </c>
      <c r="P11" s="1019"/>
      <c r="Q11" s="1019"/>
      <c r="R11" s="1019"/>
      <c r="S11" s="1259">
        <f>P11-Q11-R11</f>
        <v>0</v>
      </c>
      <c r="T11" s="1259">
        <f>O11+R11</f>
        <v>0</v>
      </c>
    </row>
    <row r="12" spans="1:20" s="1333" customFormat="1" ht="18" customHeight="1" x14ac:dyDescent="0.2">
      <c r="A12" s="58" t="s">
        <v>934</v>
      </c>
      <c r="B12" s="53"/>
      <c r="C12" s="57"/>
      <c r="D12" s="53"/>
      <c r="E12" s="57"/>
      <c r="F12" s="57"/>
      <c r="G12" s="1334" t="s">
        <v>28</v>
      </c>
      <c r="H12" s="1350">
        <f>SUM(H10:H11)</f>
        <v>0</v>
      </c>
      <c r="I12" s="1350">
        <f t="shared" ref="I12:T12" si="0">SUM(I10:I11)</f>
        <v>0</v>
      </c>
      <c r="J12" s="1350">
        <f t="shared" si="0"/>
        <v>0</v>
      </c>
      <c r="K12" s="1350">
        <f t="shared" si="0"/>
        <v>0</v>
      </c>
      <c r="L12" s="1350">
        <f t="shared" si="0"/>
        <v>0</v>
      </c>
      <c r="M12" s="1350">
        <f t="shared" si="0"/>
        <v>0</v>
      </c>
      <c r="N12" s="1350">
        <f t="shared" si="0"/>
        <v>0</v>
      </c>
      <c r="O12" s="1350">
        <f>SUM(O10:O11)</f>
        <v>0</v>
      </c>
      <c r="P12" s="1350">
        <f t="shared" si="0"/>
        <v>0</v>
      </c>
      <c r="Q12" s="1350">
        <f t="shared" si="0"/>
        <v>0</v>
      </c>
      <c r="R12" s="1350">
        <f t="shared" si="0"/>
        <v>0</v>
      </c>
      <c r="S12" s="1350">
        <f t="shared" si="0"/>
        <v>0</v>
      </c>
      <c r="T12" s="1350">
        <f t="shared" si="0"/>
        <v>0</v>
      </c>
    </row>
    <row r="13" spans="1:20" s="3" customFormat="1" ht="18" customHeight="1" x14ac:dyDescent="0.25">
      <c r="A13" s="597" t="s">
        <v>531</v>
      </c>
      <c r="B13" s="17"/>
      <c r="C13" s="17"/>
      <c r="D13" s="17"/>
      <c r="E13" s="17"/>
      <c r="F13" s="17"/>
      <c r="G13" s="236"/>
      <c r="H13" s="1546"/>
      <c r="I13" s="1546"/>
      <c r="J13" s="1546"/>
      <c r="K13" s="1683">
        <f>H13+I13-J13</f>
        <v>0</v>
      </c>
      <c r="L13" s="1546"/>
      <c r="M13" s="1546"/>
      <c r="N13" s="1546"/>
      <c r="O13" s="1683">
        <f>L13+M13-N13</f>
        <v>0</v>
      </c>
      <c r="P13" s="1546"/>
      <c r="Q13" s="1546"/>
      <c r="R13" s="1546"/>
      <c r="S13" s="1683">
        <f>P13-Q13-R13</f>
        <v>0</v>
      </c>
      <c r="T13" s="1683">
        <f>O13+R13</f>
        <v>0</v>
      </c>
    </row>
    <row r="14" spans="1:20" s="3" customFormat="1" ht="18" customHeight="1" x14ac:dyDescent="0.25">
      <c r="A14" s="598"/>
      <c r="B14" s="186"/>
      <c r="C14" s="79" t="s">
        <v>808</v>
      </c>
      <c r="D14" s="22"/>
      <c r="E14" s="79" t="s">
        <v>564</v>
      </c>
      <c r="F14" s="22"/>
      <c r="G14" s="69">
        <v>11</v>
      </c>
      <c r="H14" s="1580"/>
      <c r="I14" s="1580"/>
      <c r="J14" s="1580"/>
      <c r="K14" s="1687"/>
      <c r="L14" s="1580"/>
      <c r="M14" s="1580"/>
      <c r="N14" s="1580"/>
      <c r="O14" s="1687"/>
      <c r="P14" s="1580"/>
      <c r="Q14" s="1580"/>
      <c r="R14" s="1580"/>
      <c r="S14" s="1687"/>
      <c r="T14" s="1687"/>
    </row>
    <row r="15" spans="1:20" s="3" customFormat="1" ht="18" customHeight="1" x14ac:dyDescent="0.25">
      <c r="A15" s="599"/>
      <c r="B15" s="25"/>
      <c r="C15" s="80"/>
      <c r="D15" s="25"/>
      <c r="E15" s="80" t="s">
        <v>561</v>
      </c>
      <c r="F15" s="25"/>
      <c r="G15" s="600">
        <v>12</v>
      </c>
      <c r="H15" s="1016"/>
      <c r="I15" s="1112"/>
      <c r="J15" s="1053"/>
      <c r="K15" s="1259">
        <f t="shared" ref="K15:K17" si="1">H15+I15-J15</f>
        <v>0</v>
      </c>
      <c r="L15" s="1053"/>
      <c r="M15" s="1053"/>
      <c r="N15" s="1053"/>
      <c r="O15" s="1259">
        <f t="shared" ref="O15:O17" si="2">L15+M15-N15</f>
        <v>0</v>
      </c>
      <c r="P15" s="1053"/>
      <c r="Q15" s="1053"/>
      <c r="R15" s="1053"/>
      <c r="S15" s="1259">
        <f>P15-Q15-R15</f>
        <v>0</v>
      </c>
      <c r="T15" s="1259">
        <f t="shared" ref="T15:T17" si="3">O15+R15</f>
        <v>0</v>
      </c>
    </row>
    <row r="16" spans="1:20" s="3" customFormat="1" ht="18" customHeight="1" x14ac:dyDescent="0.25">
      <c r="A16" s="599"/>
      <c r="B16" s="25"/>
      <c r="C16" s="80" t="s">
        <v>565</v>
      </c>
      <c r="D16" s="25"/>
      <c r="E16" s="79" t="s">
        <v>564</v>
      </c>
      <c r="F16" s="25"/>
      <c r="G16" s="600">
        <v>13</v>
      </c>
      <c r="H16" s="1016"/>
      <c r="I16" s="1112"/>
      <c r="J16" s="1053"/>
      <c r="K16" s="1259">
        <f t="shared" si="1"/>
        <v>0</v>
      </c>
      <c r="L16" s="1053"/>
      <c r="M16" s="1053"/>
      <c r="N16" s="1053"/>
      <c r="O16" s="1259">
        <f t="shared" si="2"/>
        <v>0</v>
      </c>
      <c r="P16" s="1053"/>
      <c r="Q16" s="1053"/>
      <c r="R16" s="1053"/>
      <c r="S16" s="1259">
        <f>P16-Q16-R16</f>
        <v>0</v>
      </c>
      <c r="T16" s="1259">
        <f t="shared" si="3"/>
        <v>0</v>
      </c>
    </row>
    <row r="17" spans="1:20" s="3" customFormat="1" ht="18" customHeight="1" x14ac:dyDescent="0.25">
      <c r="A17" s="599"/>
      <c r="B17" s="25"/>
      <c r="C17" s="80"/>
      <c r="D17" s="25"/>
      <c r="E17" s="80" t="s">
        <v>561</v>
      </c>
      <c r="F17" s="25"/>
      <c r="G17" s="600">
        <v>14</v>
      </c>
      <c r="H17" s="1016"/>
      <c r="I17" s="1112"/>
      <c r="J17" s="1053"/>
      <c r="K17" s="1259">
        <f t="shared" si="1"/>
        <v>0</v>
      </c>
      <c r="L17" s="1053"/>
      <c r="M17" s="1053"/>
      <c r="N17" s="1053"/>
      <c r="O17" s="1259">
        <f t="shared" si="2"/>
        <v>0</v>
      </c>
      <c r="P17" s="1053"/>
      <c r="Q17" s="1053"/>
      <c r="R17" s="1053"/>
      <c r="S17" s="1259">
        <f>P17-Q17-R17</f>
        <v>0</v>
      </c>
      <c r="T17" s="1259">
        <f t="shared" si="3"/>
        <v>0</v>
      </c>
    </row>
    <row r="18" spans="1:20" s="1333" customFormat="1" ht="18" customHeight="1" x14ac:dyDescent="0.2">
      <c r="A18" s="601" t="s">
        <v>566</v>
      </c>
      <c r="B18" s="1331"/>
      <c r="C18" s="57"/>
      <c r="D18" s="57"/>
      <c r="E18" s="57"/>
      <c r="F18" s="57"/>
      <c r="G18" s="1332">
        <v>15</v>
      </c>
      <c r="H18" s="1350">
        <f>SUM(H13:H17)</f>
        <v>0</v>
      </c>
      <c r="I18" s="1350">
        <f t="shared" ref="I18:T18" si="4">SUM(I13:I17)</f>
        <v>0</v>
      </c>
      <c r="J18" s="1350">
        <f t="shared" si="4"/>
        <v>0</v>
      </c>
      <c r="K18" s="1350">
        <f t="shared" si="4"/>
        <v>0</v>
      </c>
      <c r="L18" s="1350">
        <f t="shared" si="4"/>
        <v>0</v>
      </c>
      <c r="M18" s="1350">
        <f t="shared" si="4"/>
        <v>0</v>
      </c>
      <c r="N18" s="1350">
        <f t="shared" si="4"/>
        <v>0</v>
      </c>
      <c r="O18" s="1350">
        <f>SUM(O13:O17)</f>
        <v>0</v>
      </c>
      <c r="P18" s="1350">
        <f t="shared" si="4"/>
        <v>0</v>
      </c>
      <c r="Q18" s="1350">
        <f t="shared" si="4"/>
        <v>0</v>
      </c>
      <c r="R18" s="1350">
        <f t="shared" si="4"/>
        <v>0</v>
      </c>
      <c r="S18" s="1350">
        <f t="shared" si="4"/>
        <v>0</v>
      </c>
      <c r="T18" s="1350">
        <f t="shared" si="4"/>
        <v>0</v>
      </c>
    </row>
    <row r="19" spans="1:20" s="3" customFormat="1" ht="18" customHeight="1" x14ac:dyDescent="0.25">
      <c r="A19" s="602" t="s">
        <v>567</v>
      </c>
      <c r="B19" s="77"/>
      <c r="C19" s="77"/>
      <c r="D19" s="77"/>
      <c r="E19" s="77"/>
      <c r="F19" s="77"/>
      <c r="G19" s="78"/>
      <c r="H19" s="1546"/>
      <c r="I19" s="1546"/>
      <c r="J19" s="1546"/>
      <c r="K19" s="1683">
        <f>H19+I19-J19</f>
        <v>0</v>
      </c>
      <c r="L19" s="1546"/>
      <c r="M19" s="1546"/>
      <c r="N19" s="1546"/>
      <c r="O19" s="1683">
        <f>L19+M19-N19</f>
        <v>0</v>
      </c>
      <c r="P19" s="1546"/>
      <c r="Q19" s="1546"/>
      <c r="R19" s="1546"/>
      <c r="S19" s="1683">
        <f>P19-Q19-R19</f>
        <v>0</v>
      </c>
      <c r="T19" s="1683">
        <f>O19+R19</f>
        <v>0</v>
      </c>
    </row>
    <row r="20" spans="1:20" s="3" customFormat="1" ht="18" customHeight="1" x14ac:dyDescent="0.25">
      <c r="A20" s="596" t="s">
        <v>568</v>
      </c>
      <c r="B20" s="21"/>
      <c r="C20" s="22"/>
      <c r="D20" s="22"/>
      <c r="E20" s="22"/>
      <c r="F20" s="22"/>
      <c r="G20" s="33">
        <v>17</v>
      </c>
      <c r="H20" s="1580"/>
      <c r="I20" s="1580"/>
      <c r="J20" s="1580"/>
      <c r="K20" s="1687"/>
      <c r="L20" s="1580"/>
      <c r="M20" s="1580"/>
      <c r="N20" s="1580"/>
      <c r="O20" s="1687"/>
      <c r="P20" s="1580"/>
      <c r="Q20" s="1580"/>
      <c r="R20" s="1580"/>
      <c r="S20" s="1687"/>
      <c r="T20" s="1687"/>
    </row>
    <row r="21" spans="1:20" s="3" customFormat="1" ht="18" customHeight="1" x14ac:dyDescent="0.25">
      <c r="A21" s="603" t="s">
        <v>569</v>
      </c>
      <c r="B21" s="51"/>
      <c r="C21" s="51"/>
      <c r="D21" s="51"/>
      <c r="E21" s="51"/>
      <c r="F21" s="51"/>
      <c r="G21" s="600">
        <v>18</v>
      </c>
      <c r="H21" s="1016"/>
      <c r="I21" s="1112"/>
      <c r="J21" s="1052"/>
      <c r="K21" s="1259">
        <f t="shared" ref="K21:K29" si="5">H21+I21-J21</f>
        <v>0</v>
      </c>
      <c r="L21" s="1052"/>
      <c r="M21" s="1052"/>
      <c r="N21" s="1052"/>
      <c r="O21" s="1259">
        <f t="shared" ref="O21:O22" si="6">L21+M21-N21</f>
        <v>0</v>
      </c>
      <c r="P21" s="1052"/>
      <c r="Q21" s="1052"/>
      <c r="R21" s="1052"/>
      <c r="S21" s="1259">
        <f>P21-Q21-R21</f>
        <v>0</v>
      </c>
      <c r="T21" s="1259">
        <f t="shared" ref="T21:T22" si="7">O21+R21</f>
        <v>0</v>
      </c>
    </row>
    <row r="22" spans="1:20" s="3" customFormat="1" ht="18" customHeight="1" x14ac:dyDescent="0.25">
      <c r="A22" s="604" t="s">
        <v>570</v>
      </c>
      <c r="B22" s="25"/>
      <c r="C22" s="25"/>
      <c r="D22" s="25"/>
      <c r="E22" s="25"/>
      <c r="F22" s="25"/>
      <c r="G22" s="600">
        <v>19</v>
      </c>
      <c r="H22" s="1016"/>
      <c r="I22" s="1112"/>
      <c r="J22" s="1052"/>
      <c r="K22" s="1259">
        <f t="shared" si="5"/>
        <v>0</v>
      </c>
      <c r="L22" s="1052"/>
      <c r="M22" s="1052"/>
      <c r="N22" s="1052"/>
      <c r="O22" s="1259">
        <f t="shared" si="6"/>
        <v>0</v>
      </c>
      <c r="P22" s="1052"/>
      <c r="Q22" s="1052"/>
      <c r="R22" s="1052"/>
      <c r="S22" s="1259">
        <f>P22-Q22-R22</f>
        <v>0</v>
      </c>
      <c r="T22" s="1259">
        <f t="shared" si="7"/>
        <v>0</v>
      </c>
    </row>
    <row r="23" spans="1:20" s="1333" customFormat="1" ht="18" customHeight="1" x14ac:dyDescent="0.2">
      <c r="A23" s="58" t="s">
        <v>571</v>
      </c>
      <c r="B23" s="57"/>
      <c r="C23" s="57"/>
      <c r="D23" s="57"/>
      <c r="E23" s="57"/>
      <c r="F23" s="57"/>
      <c r="G23" s="1332">
        <v>20</v>
      </c>
      <c r="H23" s="1350">
        <f>SUM(H19:H22)</f>
        <v>0</v>
      </c>
      <c r="I23" s="1350">
        <f t="shared" ref="I23:T23" si="8">SUM(I19:I22)</f>
        <v>0</v>
      </c>
      <c r="J23" s="1350">
        <f>SUM(J19:J22)</f>
        <v>0</v>
      </c>
      <c r="K23" s="1350">
        <f t="shared" si="8"/>
        <v>0</v>
      </c>
      <c r="L23" s="1350">
        <f t="shared" si="8"/>
        <v>0</v>
      </c>
      <c r="M23" s="1350">
        <f t="shared" si="8"/>
        <v>0</v>
      </c>
      <c r="N23" s="1350">
        <f t="shared" si="8"/>
        <v>0</v>
      </c>
      <c r="O23" s="1350">
        <f t="shared" si="8"/>
        <v>0</v>
      </c>
      <c r="P23" s="1350">
        <f t="shared" si="8"/>
        <v>0</v>
      </c>
      <c r="Q23" s="1350">
        <f t="shared" si="8"/>
        <v>0</v>
      </c>
      <c r="R23" s="1350">
        <f t="shared" si="8"/>
        <v>0</v>
      </c>
      <c r="S23" s="1350">
        <f>SUM(S19:S22)</f>
        <v>0</v>
      </c>
      <c r="T23" s="1350">
        <f t="shared" si="8"/>
        <v>0</v>
      </c>
    </row>
    <row r="24" spans="1:20" s="3" customFormat="1" ht="18" customHeight="1" x14ac:dyDescent="0.25">
      <c r="A24" s="599" t="s">
        <v>572</v>
      </c>
      <c r="B24" s="25"/>
      <c r="C24" s="25"/>
      <c r="D24" s="25"/>
      <c r="E24" s="25"/>
      <c r="F24" s="25"/>
      <c r="G24" s="600">
        <v>22</v>
      </c>
      <c r="H24" s="1016"/>
      <c r="I24" s="1112"/>
      <c r="J24" s="1052"/>
      <c r="K24" s="1259">
        <f t="shared" si="5"/>
        <v>0</v>
      </c>
      <c r="L24" s="1052"/>
      <c r="M24" s="1052"/>
      <c r="N24" s="1052"/>
      <c r="O24" s="1259">
        <f t="shared" ref="O24:O29" si="9">L24+M24-N24</f>
        <v>0</v>
      </c>
      <c r="P24" s="1052"/>
      <c r="Q24" s="1052"/>
      <c r="R24" s="1052"/>
      <c r="S24" s="1259">
        <f t="shared" ref="S24:S29" si="10">P24-Q24-R24</f>
        <v>0</v>
      </c>
      <c r="T24" s="1257">
        <f>O24+R24</f>
        <v>0</v>
      </c>
    </row>
    <row r="25" spans="1:20" s="3" customFormat="1" ht="18" customHeight="1" x14ac:dyDescent="0.25">
      <c r="A25" s="605" t="s">
        <v>935</v>
      </c>
      <c r="B25" s="25"/>
      <c r="C25" s="25"/>
      <c r="D25" s="25"/>
      <c r="E25" s="25"/>
      <c r="F25" s="25"/>
      <c r="G25" s="600">
        <v>23</v>
      </c>
      <c r="H25" s="1016"/>
      <c r="I25" s="1112"/>
      <c r="J25" s="1053"/>
      <c r="K25" s="1259">
        <f t="shared" si="5"/>
        <v>0</v>
      </c>
      <c r="L25" s="1053"/>
      <c r="M25" s="1053"/>
      <c r="N25" s="1053"/>
      <c r="O25" s="1259">
        <f t="shared" si="9"/>
        <v>0</v>
      </c>
      <c r="P25" s="1053"/>
      <c r="Q25" s="1053"/>
      <c r="R25" s="1053"/>
      <c r="S25" s="1259">
        <f t="shared" si="10"/>
        <v>0</v>
      </c>
      <c r="T25" s="1259">
        <f>O25+R25</f>
        <v>0</v>
      </c>
    </row>
    <row r="26" spans="1:20" s="3" customFormat="1" ht="18" customHeight="1" x14ac:dyDescent="0.25">
      <c r="A26" s="596" t="s">
        <v>936</v>
      </c>
      <c r="B26" s="79"/>
      <c r="C26" s="22"/>
      <c r="D26" s="22"/>
      <c r="E26" s="22"/>
      <c r="F26" s="22"/>
      <c r="G26" s="69">
        <v>24</v>
      </c>
      <c r="H26" s="995"/>
      <c r="I26" s="1018"/>
      <c r="J26" s="1020"/>
      <c r="K26" s="1259">
        <f t="shared" si="5"/>
        <v>0</v>
      </c>
      <c r="L26" s="1020"/>
      <c r="M26" s="1020"/>
      <c r="N26" s="1020"/>
      <c r="O26" s="1259">
        <f t="shared" si="9"/>
        <v>0</v>
      </c>
      <c r="P26" s="1020"/>
      <c r="Q26" s="1020"/>
      <c r="R26" s="1020"/>
      <c r="S26" s="1259">
        <f t="shared" si="10"/>
        <v>0</v>
      </c>
      <c r="T26" s="1259">
        <f t="shared" ref="T26:T28" si="11">O26+R26</f>
        <v>0</v>
      </c>
    </row>
    <row r="27" spans="1:20" s="3" customFormat="1" ht="18" customHeight="1" x14ac:dyDescent="0.25">
      <c r="A27" s="599" t="s">
        <v>574</v>
      </c>
      <c r="B27" s="80"/>
      <c r="C27" s="25"/>
      <c r="D27" s="25"/>
      <c r="E27" s="25"/>
      <c r="F27" s="25"/>
      <c r="G27" s="600">
        <v>26</v>
      </c>
      <c r="H27" s="1016"/>
      <c r="I27" s="1112"/>
      <c r="J27" s="1053"/>
      <c r="K27" s="1259">
        <f t="shared" si="5"/>
        <v>0</v>
      </c>
      <c r="L27" s="1053"/>
      <c r="M27" s="1053"/>
      <c r="N27" s="1053"/>
      <c r="O27" s="1259">
        <f t="shared" si="9"/>
        <v>0</v>
      </c>
      <c r="P27" s="1053"/>
      <c r="Q27" s="1053"/>
      <c r="R27" s="1053"/>
      <c r="S27" s="1259">
        <f t="shared" si="10"/>
        <v>0</v>
      </c>
      <c r="T27" s="1259">
        <f t="shared" si="11"/>
        <v>0</v>
      </c>
    </row>
    <row r="28" spans="1:20" s="3" customFormat="1" ht="18" customHeight="1" x14ac:dyDescent="0.25">
      <c r="A28" s="599" t="s">
        <v>575</v>
      </c>
      <c r="B28" s="80"/>
      <c r="C28" s="25"/>
      <c r="D28" s="25"/>
      <c r="E28" s="25"/>
      <c r="F28" s="25"/>
      <c r="G28" s="600">
        <v>27</v>
      </c>
      <c r="H28" s="1016"/>
      <c r="I28" s="1112"/>
      <c r="J28" s="1053"/>
      <c r="K28" s="1259">
        <f t="shared" si="5"/>
        <v>0</v>
      </c>
      <c r="L28" s="1053"/>
      <c r="M28" s="1053"/>
      <c r="N28" s="1053"/>
      <c r="O28" s="1259">
        <f t="shared" si="9"/>
        <v>0</v>
      </c>
      <c r="P28" s="1053"/>
      <c r="Q28" s="1053"/>
      <c r="R28" s="1053"/>
      <c r="S28" s="1259">
        <f t="shared" si="10"/>
        <v>0</v>
      </c>
      <c r="T28" s="1259">
        <f t="shared" si="11"/>
        <v>0</v>
      </c>
    </row>
    <row r="29" spans="1:20" s="3" customFormat="1" ht="18" customHeight="1" x14ac:dyDescent="0.25">
      <c r="A29" s="974" t="s">
        <v>576</v>
      </c>
      <c r="B29" s="975"/>
      <c r="C29" s="976"/>
      <c r="D29" s="976"/>
      <c r="E29" s="25"/>
      <c r="F29" s="25"/>
      <c r="G29" s="600">
        <v>28</v>
      </c>
      <c r="H29" s="1016"/>
      <c r="I29" s="1112"/>
      <c r="J29" s="1053"/>
      <c r="K29" s="1259">
        <f t="shared" si="5"/>
        <v>0</v>
      </c>
      <c r="L29" s="1053"/>
      <c r="M29" s="1053"/>
      <c r="N29" s="1053"/>
      <c r="O29" s="1259">
        <f t="shared" si="9"/>
        <v>0</v>
      </c>
      <c r="P29" s="1053"/>
      <c r="Q29" s="1053"/>
      <c r="R29" s="1053"/>
      <c r="S29" s="1259">
        <f t="shared" si="10"/>
        <v>0</v>
      </c>
      <c r="T29" s="1259">
        <f>O29+R29</f>
        <v>0</v>
      </c>
    </row>
    <row r="30" spans="1:20" s="1333" customFormat="1" ht="24" customHeight="1" x14ac:dyDescent="0.2">
      <c r="A30" s="509" t="s">
        <v>562</v>
      </c>
      <c r="B30" s="1348"/>
      <c r="C30" s="1348"/>
      <c r="D30" s="1348"/>
      <c r="E30" s="1348"/>
      <c r="F30" s="1348"/>
      <c r="G30" s="1349">
        <v>89</v>
      </c>
      <c r="H30" s="1309">
        <f>H12+H18+H23+SUM(H24:H29)</f>
        <v>0</v>
      </c>
      <c r="I30" s="1309">
        <f t="shared" ref="I30:T30" si="12">I12+I18+I23+SUM(I24:I29)</f>
        <v>0</v>
      </c>
      <c r="J30" s="1309">
        <f t="shared" si="12"/>
        <v>0</v>
      </c>
      <c r="K30" s="1309">
        <f t="shared" si="12"/>
        <v>0</v>
      </c>
      <c r="L30" s="1309">
        <f t="shared" si="12"/>
        <v>0</v>
      </c>
      <c r="M30" s="1309">
        <f t="shared" si="12"/>
        <v>0</v>
      </c>
      <c r="N30" s="1309">
        <f t="shared" si="12"/>
        <v>0</v>
      </c>
      <c r="O30" s="1309">
        <f t="shared" si="12"/>
        <v>0</v>
      </c>
      <c r="P30" s="1309">
        <f t="shared" si="12"/>
        <v>0</v>
      </c>
      <c r="Q30" s="1309">
        <f t="shared" si="12"/>
        <v>0</v>
      </c>
      <c r="R30" s="1309">
        <f t="shared" si="12"/>
        <v>0</v>
      </c>
      <c r="S30" s="1309">
        <f t="shared" si="12"/>
        <v>0</v>
      </c>
      <c r="T30" s="1309">
        <f t="shared" si="12"/>
        <v>0</v>
      </c>
    </row>
    <row r="31" spans="1:20" ht="10.5" customHeight="1" x14ac:dyDescent="0.25"/>
    <row r="32" spans="1:20" ht="9" customHeight="1" x14ac:dyDescent="0.25"/>
    <row r="33" spans="19:19" x14ac:dyDescent="0.25">
      <c r="S33" s="294"/>
    </row>
    <row r="34" spans="19:19" x14ac:dyDescent="0.25">
      <c r="S34" s="319"/>
    </row>
  </sheetData>
  <sheetProtection algorithmName="SHA-512" hashValue="7kRaPmFN1+GjptPdJN4WgTzqayjF6LAtmn3TP7ZVS4SugwTAFXNa9xZL+7kgVWEcCWZ9haemHe+tgVGlkWBqfw==" saltValue="vygn3dsNbslc/H1BRddkOQ==" spinCount="100000" sheet="1" objects="1" scenarios="1"/>
  <mergeCells count="34">
    <mergeCell ref="R19:R20"/>
    <mergeCell ref="S19:S20"/>
    <mergeCell ref="T19:T20"/>
    <mergeCell ref="H13:H14"/>
    <mergeCell ref="I13:I14"/>
    <mergeCell ref="J13:J14"/>
    <mergeCell ref="K13:K14"/>
    <mergeCell ref="L13:L14"/>
    <mergeCell ref="M13:M14"/>
    <mergeCell ref="N13:N14"/>
    <mergeCell ref="O13:O14"/>
    <mergeCell ref="P13:P14"/>
    <mergeCell ref="Q13:Q14"/>
    <mergeCell ref="R13:R14"/>
    <mergeCell ref="S13:S14"/>
    <mergeCell ref="T13:T14"/>
    <mergeCell ref="M19:M20"/>
    <mergeCell ref="N19:N20"/>
    <mergeCell ref="O19:O20"/>
    <mergeCell ref="P19:P20"/>
    <mergeCell ref="Q19:Q20"/>
    <mergeCell ref="H19:H20"/>
    <mergeCell ref="I19:I20"/>
    <mergeCell ref="J19:J20"/>
    <mergeCell ref="K19:K20"/>
    <mergeCell ref="L19:L20"/>
    <mergeCell ref="A8:G8"/>
    <mergeCell ref="T7:T8"/>
    <mergeCell ref="A1:S1"/>
    <mergeCell ref="A3:F3"/>
    <mergeCell ref="A4:S4"/>
    <mergeCell ref="H7:K7"/>
    <mergeCell ref="L7:O7"/>
    <mergeCell ref="P7:S7"/>
  </mergeCells>
  <pageMargins left="0.15" right="0.15" top="0.75" bottom="0.5" header="0.3" footer="0.3"/>
  <pageSetup paperSize="9" scale="65"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showGridLines="0" zoomScale="70" zoomScaleNormal="70" workbookViewId="0">
      <selection activeCell="U28" sqref="U28"/>
    </sheetView>
  </sheetViews>
  <sheetFormatPr defaultColWidth="8" defaultRowHeight="15" x14ac:dyDescent="0.25"/>
  <cols>
    <col min="1" max="1" width="3.7109375" style="1" customWidth="1"/>
    <col min="2" max="2" width="6.7109375" style="1" customWidth="1"/>
    <col min="3" max="3" width="3.85546875" style="1" customWidth="1"/>
    <col min="4" max="4" width="27.7109375" style="1" customWidth="1"/>
    <col min="5" max="5" width="12.7109375" style="1" customWidth="1"/>
    <col min="6" max="6" width="12.5703125" style="1" customWidth="1"/>
    <col min="7" max="7" width="4" style="293" bestFit="1" customWidth="1"/>
    <col min="8" max="11" width="10.85546875" style="293" customWidth="1"/>
    <col min="12" max="19" width="12.7109375" style="42" customWidth="1"/>
    <col min="20" max="16384" width="8" style="1"/>
  </cols>
  <sheetData>
    <row r="1" spans="1:19" ht="15.75" customHeight="1" x14ac:dyDescent="0.25">
      <c r="A1" s="1560" t="s">
        <v>1089</v>
      </c>
      <c r="B1" s="1560"/>
      <c r="C1" s="1560"/>
      <c r="D1" s="1560"/>
      <c r="E1" s="1560"/>
      <c r="F1" s="1560"/>
      <c r="G1" s="1560"/>
      <c r="H1" s="1560"/>
      <c r="I1" s="1560"/>
      <c r="J1" s="1560"/>
      <c r="K1" s="1560"/>
      <c r="L1" s="1988"/>
      <c r="M1" s="1988"/>
      <c r="N1" s="1988"/>
      <c r="O1" s="1988"/>
      <c r="P1" s="1988"/>
      <c r="Q1" s="1988"/>
      <c r="R1" s="1988"/>
      <c r="S1" s="1988"/>
    </row>
    <row r="2" spans="1:19" s="3" customFormat="1" ht="15.75" customHeight="1" x14ac:dyDescent="0.25">
      <c r="A2" s="914"/>
      <c r="B2" s="280"/>
      <c r="C2" s="280"/>
      <c r="D2" s="280"/>
      <c r="E2" s="280"/>
      <c r="F2" s="280"/>
      <c r="G2" s="812"/>
      <c r="H2" s="812"/>
      <c r="I2" s="812"/>
      <c r="J2" s="871"/>
      <c r="K2" s="1989"/>
      <c r="L2" s="870"/>
      <c r="M2" s="822"/>
      <c r="N2" s="822"/>
      <c r="O2" s="822"/>
      <c r="P2" s="822"/>
      <c r="Q2" s="822"/>
    </row>
    <row r="3" spans="1:19" s="3" customFormat="1" ht="16.350000000000001" customHeight="1" x14ac:dyDescent="0.25">
      <c r="A3" s="1751" t="s">
        <v>85</v>
      </c>
      <c r="B3" s="1751"/>
      <c r="C3" s="1751"/>
      <c r="D3" s="1751"/>
      <c r="E3" s="1751"/>
      <c r="F3" s="1751"/>
      <c r="G3" s="187"/>
      <c r="H3" s="187"/>
      <c r="I3" s="187"/>
      <c r="J3" s="44"/>
      <c r="K3" s="159" t="s">
        <v>1027</v>
      </c>
      <c r="L3" s="41"/>
      <c r="N3" s="41"/>
      <c r="O3" s="41"/>
      <c r="P3" s="41"/>
      <c r="Q3" s="41"/>
    </row>
    <row r="4" spans="1:19" s="3" customFormat="1" ht="16.350000000000001" customHeight="1" x14ac:dyDescent="0.25">
      <c r="A4" s="1912" t="s">
        <v>298</v>
      </c>
      <c r="B4" s="1912"/>
      <c r="C4" s="1912"/>
      <c r="D4" s="1912"/>
      <c r="E4" s="1912"/>
      <c r="F4" s="1912"/>
      <c r="G4" s="1912"/>
      <c r="H4" s="1912"/>
      <c r="I4" s="1912"/>
      <c r="J4" s="1912"/>
      <c r="K4" s="1912"/>
      <c r="L4" s="217"/>
      <c r="M4" s="217"/>
      <c r="N4" s="217"/>
      <c r="O4" s="217"/>
      <c r="P4" s="217"/>
      <c r="Q4" s="217"/>
      <c r="R4" s="217"/>
      <c r="S4" s="217"/>
    </row>
    <row r="5" spans="1:19" x14ac:dyDescent="0.25">
      <c r="A5" s="1823" t="s">
        <v>1090</v>
      </c>
      <c r="B5" s="1823"/>
      <c r="C5" s="1823"/>
      <c r="D5" s="1823"/>
      <c r="E5" s="1823"/>
      <c r="F5" s="1823"/>
      <c r="G5" s="1823"/>
      <c r="H5" s="1823"/>
      <c r="I5" s="1823"/>
      <c r="J5" s="1823"/>
      <c r="K5" s="1823"/>
      <c r="L5" s="1990"/>
      <c r="M5" s="1990"/>
      <c r="N5" s="1990"/>
      <c r="O5" s="1990"/>
      <c r="P5" s="1990"/>
      <c r="Q5" s="1990"/>
      <c r="R5" s="1990"/>
      <c r="S5" s="1990"/>
    </row>
    <row r="6" spans="1:19" x14ac:dyDescent="0.25">
      <c r="A6" s="1991" t="s">
        <v>4</v>
      </c>
      <c r="B6" s="1991"/>
      <c r="C6" s="1991"/>
      <c r="D6" s="1991"/>
      <c r="E6" s="1991"/>
      <c r="F6" s="1991"/>
      <c r="G6" s="1991"/>
      <c r="H6" s="1991"/>
      <c r="I6" s="1991"/>
      <c r="J6" s="1991"/>
      <c r="K6" s="1991"/>
      <c r="L6" s="1992"/>
      <c r="M6" s="1992"/>
      <c r="N6" s="1992"/>
      <c r="O6" s="1992"/>
      <c r="P6" s="1992"/>
      <c r="Q6" s="1992"/>
      <c r="R6" s="1992"/>
      <c r="S6" s="1992"/>
    </row>
    <row r="7" spans="1:19" ht="45" x14ac:dyDescent="0.25">
      <c r="A7" s="1993" t="s">
        <v>807</v>
      </c>
      <c r="B7" s="1994"/>
      <c r="C7" s="1994"/>
      <c r="D7" s="1994"/>
      <c r="E7" s="1994"/>
      <c r="F7" s="1994"/>
      <c r="G7" s="1995"/>
      <c r="H7" s="1996" t="s">
        <v>1091</v>
      </c>
      <c r="I7" s="1996" t="s">
        <v>1092</v>
      </c>
      <c r="J7" s="1997" t="s">
        <v>1093</v>
      </c>
      <c r="K7" s="1998" t="s">
        <v>1094</v>
      </c>
      <c r="L7" s="1"/>
      <c r="M7" s="1"/>
      <c r="N7" s="1"/>
      <c r="O7" s="1"/>
      <c r="P7" s="1"/>
      <c r="Q7" s="1"/>
      <c r="R7" s="1"/>
      <c r="S7" s="1"/>
    </row>
    <row r="8" spans="1:19" x14ac:dyDescent="0.25">
      <c r="A8" s="708"/>
      <c r="B8" s="698"/>
      <c r="C8" s="698"/>
      <c r="D8" s="698"/>
      <c r="E8" s="698"/>
      <c r="F8" s="698"/>
      <c r="G8" s="699"/>
      <c r="H8" s="1261" t="s">
        <v>11</v>
      </c>
      <c r="I8" s="1261" t="s">
        <v>12</v>
      </c>
      <c r="J8" s="1261" t="s">
        <v>13</v>
      </c>
      <c r="K8" s="1261" t="s">
        <v>14</v>
      </c>
      <c r="L8" s="1"/>
      <c r="M8" s="1"/>
      <c r="N8" s="1"/>
      <c r="O8" s="1"/>
      <c r="P8" s="1"/>
      <c r="Q8" s="1"/>
      <c r="R8" s="1"/>
      <c r="S8" s="1"/>
    </row>
    <row r="9" spans="1:19" s="3" customFormat="1" ht="18" customHeight="1" x14ac:dyDescent="0.25">
      <c r="A9" s="1999" t="s">
        <v>531</v>
      </c>
      <c r="B9" s="17"/>
      <c r="C9" s="17"/>
      <c r="D9" s="17"/>
      <c r="E9" s="17"/>
      <c r="F9" s="17"/>
      <c r="G9" s="1492"/>
      <c r="H9" s="1492"/>
      <c r="I9" s="1492"/>
      <c r="J9" s="2000"/>
      <c r="K9" s="2000"/>
    </row>
    <row r="10" spans="1:19" s="3" customFormat="1" ht="18" customHeight="1" x14ac:dyDescent="0.25">
      <c r="A10" s="598"/>
      <c r="B10" s="186"/>
      <c r="C10" s="79" t="s">
        <v>1095</v>
      </c>
      <c r="D10" s="22"/>
      <c r="E10" s="80" t="s">
        <v>1096</v>
      </c>
      <c r="F10" s="25"/>
      <c r="G10" s="2001" t="s">
        <v>18</v>
      </c>
      <c r="H10" s="2002"/>
      <c r="I10" s="2003"/>
      <c r="J10" s="2004"/>
      <c r="K10" s="2004"/>
    </row>
    <row r="11" spans="1:19" s="1333" customFormat="1" x14ac:dyDescent="0.25">
      <c r="A11" s="599"/>
      <c r="B11" s="25"/>
      <c r="C11" s="80"/>
      <c r="D11" s="25"/>
      <c r="E11" s="79" t="s">
        <v>1097</v>
      </c>
      <c r="F11" s="25"/>
      <c r="G11" s="2005" t="s">
        <v>20</v>
      </c>
      <c r="H11" s="2006"/>
      <c r="I11" s="2007"/>
      <c r="J11" s="2008"/>
      <c r="K11" s="2008"/>
    </row>
    <row r="12" spans="1:19" s="3" customFormat="1" ht="18" customHeight="1" x14ac:dyDescent="0.25">
      <c r="A12" s="599"/>
      <c r="B12" s="25"/>
      <c r="C12" s="80" t="s">
        <v>1098</v>
      </c>
      <c r="D12" s="25"/>
      <c r="E12" s="79" t="s">
        <v>1099</v>
      </c>
      <c r="F12" s="25"/>
      <c r="G12" s="2005" t="s">
        <v>99</v>
      </c>
      <c r="H12" s="2006"/>
      <c r="I12" s="2008"/>
      <c r="J12" s="2008"/>
      <c r="K12" s="2008"/>
    </row>
    <row r="13" spans="1:19" s="3" customFormat="1" ht="18" customHeight="1" x14ac:dyDescent="0.25">
      <c r="A13" s="599"/>
      <c r="B13" s="25"/>
      <c r="C13" s="80"/>
      <c r="D13" s="25"/>
      <c r="E13" s="80" t="s">
        <v>1100</v>
      </c>
      <c r="F13" s="25"/>
      <c r="G13" s="2005" t="s">
        <v>25</v>
      </c>
      <c r="H13" s="2006"/>
      <c r="I13" s="2008"/>
      <c r="J13" s="2008"/>
      <c r="K13" s="2008"/>
    </row>
    <row r="14" spans="1:19" s="3" customFormat="1" ht="18" customHeight="1" x14ac:dyDescent="0.25">
      <c r="A14" s="599"/>
      <c r="B14" s="25"/>
      <c r="C14" s="80"/>
      <c r="D14" s="25"/>
      <c r="E14" s="80" t="s">
        <v>1101</v>
      </c>
      <c r="F14" s="25"/>
      <c r="G14" s="2005" t="s">
        <v>28</v>
      </c>
      <c r="H14" s="2006"/>
      <c r="I14" s="2008"/>
      <c r="J14" s="2008"/>
      <c r="K14" s="2008"/>
    </row>
    <row r="15" spans="1:19" s="3" customFormat="1" ht="18" customHeight="1" x14ac:dyDescent="0.25">
      <c r="A15" s="601" t="s">
        <v>566</v>
      </c>
      <c r="B15" s="1331"/>
      <c r="C15" s="57"/>
      <c r="D15" s="57"/>
      <c r="E15" s="57"/>
      <c r="F15" s="57"/>
      <c r="G15" s="2009" t="s">
        <v>30</v>
      </c>
      <c r="H15" s="2010">
        <f>SUM(H10:H14)</f>
        <v>0</v>
      </c>
      <c r="I15" s="2010">
        <f>SUM(I10:I11)</f>
        <v>0</v>
      </c>
      <c r="J15" s="2011"/>
      <c r="K15" s="2012"/>
    </row>
    <row r="16" spans="1:19" s="3" customFormat="1" ht="18" customHeight="1" x14ac:dyDescent="0.25">
      <c r="A16" s="1333" t="s">
        <v>1102</v>
      </c>
      <c r="G16" s="312"/>
      <c r="H16" s="2013"/>
      <c r="I16" s="2013"/>
      <c r="J16" s="2013"/>
      <c r="K16" s="2013"/>
    </row>
    <row r="17" spans="1:11" s="3" customFormat="1" ht="18" customHeight="1" x14ac:dyDescent="0.25">
      <c r="A17" s="22"/>
      <c r="B17" s="22"/>
      <c r="C17" s="79" t="s">
        <v>1103</v>
      </c>
      <c r="D17" s="22"/>
      <c r="E17" s="79" t="s">
        <v>1104</v>
      </c>
      <c r="F17" s="22"/>
      <c r="G17" s="2001" t="s">
        <v>33</v>
      </c>
      <c r="H17" s="2014"/>
      <c r="I17" s="2015"/>
      <c r="J17" s="2015"/>
      <c r="K17" s="2015"/>
    </row>
    <row r="18" spans="1:11" s="1333" customFormat="1" x14ac:dyDescent="0.25">
      <c r="A18" s="57"/>
      <c r="B18" s="57"/>
      <c r="C18" s="57"/>
      <c r="D18" s="57"/>
      <c r="E18" s="80" t="s">
        <v>1096</v>
      </c>
      <c r="F18" s="57"/>
      <c r="G18" s="2005" t="s">
        <v>36</v>
      </c>
      <c r="H18" s="2016"/>
      <c r="I18" s="2017"/>
      <c r="J18" s="2017"/>
      <c r="K18" s="2017"/>
    </row>
    <row r="19" spans="1:11" s="1333" customFormat="1" x14ac:dyDescent="0.25">
      <c r="A19" s="57"/>
      <c r="B19" s="57"/>
      <c r="C19" s="57"/>
      <c r="D19" s="57"/>
      <c r="E19" s="80" t="s">
        <v>1105</v>
      </c>
      <c r="F19" s="57"/>
      <c r="G19" s="2005" t="s">
        <v>39</v>
      </c>
      <c r="H19" s="2015"/>
      <c r="I19" s="2015"/>
      <c r="J19" s="2015"/>
      <c r="K19" s="2015"/>
    </row>
    <row r="20" spans="1:11" s="1333" customFormat="1" x14ac:dyDescent="0.25">
      <c r="A20" s="55"/>
      <c r="B20" s="55"/>
      <c r="C20" s="2018" t="s">
        <v>1106</v>
      </c>
      <c r="D20" s="55"/>
      <c r="E20" s="2018"/>
      <c r="F20" s="55"/>
      <c r="G20" s="2019">
        <v>10</v>
      </c>
      <c r="H20" s="2015"/>
      <c r="I20" s="2015"/>
      <c r="J20" s="2020"/>
      <c r="K20" s="2020"/>
    </row>
    <row r="21" spans="1:11" s="1333" customFormat="1" x14ac:dyDescent="0.25">
      <c r="A21" s="55" t="s">
        <v>1107</v>
      </c>
      <c r="B21" s="55"/>
      <c r="C21" s="2021"/>
      <c r="D21" s="2021"/>
      <c r="E21" s="2022"/>
      <c r="F21" s="55"/>
      <c r="G21" s="2023">
        <v>11</v>
      </c>
      <c r="H21" s="2024">
        <f>SUM(H17:H20)</f>
        <v>0</v>
      </c>
      <c r="I21" s="2024">
        <f>SUM(I17:I20)</f>
        <v>0</v>
      </c>
      <c r="J21" s="2024">
        <f>SUM(J17:J19)</f>
        <v>0</v>
      </c>
      <c r="K21" s="2024">
        <f>SUM(K17:K19)</f>
        <v>0</v>
      </c>
    </row>
    <row r="22" spans="1:11" s="1333" customFormat="1" ht="14.25" x14ac:dyDescent="0.2">
      <c r="A22" s="2025" t="s">
        <v>562</v>
      </c>
      <c r="B22" s="1338"/>
      <c r="C22" s="1338"/>
      <c r="D22" s="1338"/>
      <c r="E22" s="1338"/>
      <c r="F22" s="1338"/>
      <c r="G22" s="2026">
        <v>12</v>
      </c>
      <c r="H22" s="2027">
        <f>H15+H21</f>
        <v>0</v>
      </c>
      <c r="I22" s="2028">
        <f>I15+I21</f>
        <v>0</v>
      </c>
      <c r="J22" s="2028">
        <f>J21</f>
        <v>0</v>
      </c>
      <c r="K22" s="2028">
        <f>K21</f>
        <v>0</v>
      </c>
    </row>
    <row r="23" spans="1:11" ht="10.5" customHeight="1" x14ac:dyDescent="0.25"/>
    <row r="24" spans="1:11" ht="9" customHeight="1" x14ac:dyDescent="0.25"/>
  </sheetData>
  <mergeCells count="6">
    <mergeCell ref="A1:K1"/>
    <mergeCell ref="A3:F3"/>
    <mergeCell ref="A4:K4"/>
    <mergeCell ref="A5:K5"/>
    <mergeCell ref="A6:K6"/>
    <mergeCell ref="A7:G7"/>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zoomScaleNormal="100" workbookViewId="0">
      <pane xSplit="3" ySplit="9" topLeftCell="D25" activePane="bottomRight" state="frozen"/>
      <selection pane="topRight" activeCell="D1" sqref="D1"/>
      <selection pane="bottomLeft" activeCell="A10" sqref="A10"/>
      <selection pane="bottomRight" activeCell="I27" sqref="I27:I28"/>
    </sheetView>
  </sheetViews>
  <sheetFormatPr defaultColWidth="8" defaultRowHeight="15" x14ac:dyDescent="0.25"/>
  <cols>
    <col min="1" max="1" width="6.42578125" style="3" customWidth="1"/>
    <col min="2" max="2" width="25.5703125" style="3" customWidth="1"/>
    <col min="3" max="3" width="3.28515625" style="187" customWidth="1"/>
    <col min="4" max="5" width="13.28515625" style="41" customWidth="1"/>
    <col min="6" max="6" width="13.5703125" style="41" customWidth="1"/>
    <col min="7" max="7" width="13.42578125" style="41" customWidth="1"/>
    <col min="8" max="8" width="14.140625" style="41" customWidth="1"/>
    <col min="9" max="9" width="13.5703125" style="41" customWidth="1"/>
    <col min="10" max="10" width="13.28515625" style="41" customWidth="1"/>
    <col min="11" max="11" width="13.42578125" style="41" customWidth="1"/>
    <col min="12" max="14" width="13.28515625" style="41" customWidth="1"/>
    <col min="15" max="16384" width="8" style="3"/>
  </cols>
  <sheetData>
    <row r="1" spans="1:14" ht="15.75" customHeight="1" x14ac:dyDescent="0.25">
      <c r="A1" s="1749" t="s">
        <v>588</v>
      </c>
      <c r="B1" s="1749"/>
      <c r="C1" s="1749"/>
      <c r="D1" s="1749"/>
      <c r="E1" s="1749"/>
      <c r="F1" s="1749"/>
      <c r="G1" s="1749"/>
      <c r="H1" s="1749"/>
      <c r="I1" s="1749"/>
      <c r="J1" s="1749"/>
      <c r="K1" s="1749"/>
      <c r="L1" s="1749"/>
      <c r="M1" s="1749"/>
      <c r="N1" s="1749"/>
    </row>
    <row r="2" spans="1:14" ht="17.25" customHeight="1" x14ac:dyDescent="0.25">
      <c r="A2" s="280"/>
      <c r="B2" s="280"/>
      <c r="C2" s="869"/>
      <c r="D2" s="877"/>
      <c r="E2" s="822"/>
      <c r="F2" s="878"/>
      <c r="G2" s="822"/>
      <c r="H2" s="822"/>
      <c r="I2" s="822"/>
      <c r="J2" s="822"/>
      <c r="K2" s="822"/>
      <c r="L2" s="822"/>
      <c r="M2" s="822"/>
      <c r="N2" s="1218"/>
    </row>
    <row r="3" spans="1:14" ht="16.350000000000001" customHeight="1" x14ac:dyDescent="0.25">
      <c r="A3" s="1751" t="s">
        <v>85</v>
      </c>
      <c r="B3" s="1751"/>
      <c r="C3" s="1751"/>
      <c r="D3" s="1751"/>
      <c r="E3" s="3"/>
      <c r="F3" s="3"/>
      <c r="N3" s="159" t="s">
        <v>1027</v>
      </c>
    </row>
    <row r="4" spans="1:14" ht="15.75" customHeight="1" x14ac:dyDescent="0.25">
      <c r="A4" s="1561"/>
      <c r="B4" s="1561"/>
      <c r="C4" s="1561"/>
      <c r="D4" s="1561"/>
      <c r="E4" s="1561"/>
      <c r="F4" s="1561"/>
      <c r="G4" s="1561"/>
      <c r="H4" s="1561"/>
      <c r="I4" s="1561"/>
      <c r="J4" s="1561"/>
      <c r="K4" s="1561"/>
      <c r="L4" s="1561"/>
      <c r="M4" s="1561"/>
      <c r="N4" s="1561"/>
    </row>
    <row r="5" spans="1:14" ht="15" customHeight="1" x14ac:dyDescent="0.25">
      <c r="A5" s="1562" t="s">
        <v>596</v>
      </c>
      <c r="B5" s="1562"/>
      <c r="C5" s="1562"/>
      <c r="D5" s="1562"/>
      <c r="E5" s="1562"/>
      <c r="F5" s="1562"/>
      <c r="G5" s="1562"/>
      <c r="H5" s="1562"/>
      <c r="I5" s="1562"/>
      <c r="J5" s="1562"/>
      <c r="K5" s="1562"/>
      <c r="L5" s="1562"/>
      <c r="M5" s="1562"/>
      <c r="N5" s="1562"/>
    </row>
    <row r="6" spans="1:14" ht="15" customHeight="1" x14ac:dyDescent="0.25">
      <c r="A6" s="1562" t="s">
        <v>4</v>
      </c>
      <c r="B6" s="1562"/>
      <c r="C6" s="1562"/>
      <c r="D6" s="1562"/>
      <c r="E6" s="1562"/>
      <c r="F6" s="1562"/>
      <c r="G6" s="1562"/>
      <c r="H6" s="1562"/>
      <c r="I6" s="1562"/>
      <c r="J6" s="1562"/>
      <c r="K6" s="1562"/>
      <c r="L6" s="1562"/>
      <c r="M6" s="1562"/>
      <c r="N6" s="1562"/>
    </row>
    <row r="7" spans="1:14" ht="9" customHeight="1" x14ac:dyDescent="0.25">
      <c r="G7" s="223"/>
    </row>
    <row r="8" spans="1:14" ht="30" x14ac:dyDescent="0.25">
      <c r="A8" s="557"/>
      <c r="B8" s="558"/>
      <c r="C8" s="594"/>
      <c r="D8" s="1414" t="str">
        <f>(E8-1)&amp;" and prior years"</f>
        <v>2011 and prior years</v>
      </c>
      <c r="E8" s="1415">
        <f>G8-1</f>
        <v>2012</v>
      </c>
      <c r="F8" s="1414" t="str">
        <f>E8&amp;" and prior
(02) + (03)"</f>
        <v>2012 and prior
(02) + (03)</v>
      </c>
      <c r="G8" s="1415">
        <f>I8-1</f>
        <v>2013</v>
      </c>
      <c r="H8" s="1414" t="str">
        <f>G8&amp;" and prior
(04) + (05)"</f>
        <v>2013 and prior
(04) + (05)</v>
      </c>
      <c r="I8" s="1415">
        <f>K8-1</f>
        <v>2014</v>
      </c>
      <c r="J8" s="1414" t="str">
        <f>I8&amp;" and prior
(06) + (07)"</f>
        <v>2014 and prior
(06) + (07)</v>
      </c>
      <c r="K8" s="1415">
        <f>M8-1</f>
        <v>2015</v>
      </c>
      <c r="L8" s="1414" t="str">
        <f>K8&amp;" and prior
(08) + (09)"</f>
        <v>2015 and prior
(08) + (09)</v>
      </c>
      <c r="M8" s="875">
        <v>2016</v>
      </c>
      <c r="N8" s="1416" t="str">
        <f>M8&amp;" and prior
(10) + (11)"</f>
        <v>2016 and prior
(10) + (11)</v>
      </c>
    </row>
    <row r="9" spans="1:14" ht="15.6" customHeight="1" x14ac:dyDescent="0.25">
      <c r="A9" s="1846" t="s">
        <v>11</v>
      </c>
      <c r="B9" s="1935"/>
      <c r="C9" s="1936"/>
      <c r="D9" s="75" t="s">
        <v>12</v>
      </c>
      <c r="E9" s="75" t="s">
        <v>13</v>
      </c>
      <c r="F9" s="75" t="s">
        <v>14</v>
      </c>
      <c r="G9" s="75" t="s">
        <v>15</v>
      </c>
      <c r="H9" s="75" t="s">
        <v>16</v>
      </c>
      <c r="I9" s="75" t="s">
        <v>359</v>
      </c>
      <c r="J9" s="75" t="s">
        <v>447</v>
      </c>
      <c r="K9" s="75" t="s">
        <v>360</v>
      </c>
      <c r="L9" s="75" t="s">
        <v>448</v>
      </c>
      <c r="M9" s="75" t="s">
        <v>361</v>
      </c>
      <c r="N9" s="75" t="s">
        <v>449</v>
      </c>
    </row>
    <row r="10" spans="1:14" ht="20.100000000000001" customHeight="1" x14ac:dyDescent="0.25">
      <c r="A10" s="872">
        <f>A12-1</f>
        <v>2011</v>
      </c>
      <c r="B10" s="153" t="s">
        <v>589</v>
      </c>
      <c r="C10" s="183" t="s">
        <v>18</v>
      </c>
      <c r="D10" s="1019"/>
      <c r="E10" s="1929"/>
      <c r="F10" s="1931">
        <f>D12+E10</f>
        <v>0</v>
      </c>
      <c r="G10" s="1929"/>
      <c r="H10" s="1931">
        <f>F15+G10</f>
        <v>0</v>
      </c>
      <c r="I10" s="1929"/>
      <c r="J10" s="1931">
        <f>H19+I10</f>
        <v>0</v>
      </c>
      <c r="K10" s="1929"/>
      <c r="L10" s="1931">
        <f>J23+K10</f>
        <v>0</v>
      </c>
      <c r="M10" s="1929"/>
      <c r="N10" s="1931">
        <f>L27+M10</f>
        <v>0</v>
      </c>
    </row>
    <row r="11" spans="1:14" ht="20.100000000000001" customHeight="1" x14ac:dyDescent="0.25">
      <c r="A11" s="873"/>
      <c r="B11" s="24" t="s">
        <v>592</v>
      </c>
      <c r="C11" s="322" t="s">
        <v>20</v>
      </c>
      <c r="D11" s="850"/>
      <c r="E11" s="1934"/>
      <c r="F11" s="1933"/>
      <c r="G11" s="1934"/>
      <c r="H11" s="1933"/>
      <c r="I11" s="1934"/>
      <c r="J11" s="1933"/>
      <c r="K11" s="1934"/>
      <c r="L11" s="1933"/>
      <c r="M11" s="1934"/>
      <c r="N11" s="1933"/>
    </row>
    <row r="12" spans="1:14" ht="20.100000000000001" customHeight="1" x14ac:dyDescent="0.25">
      <c r="A12" s="873">
        <f>E8</f>
        <v>2012</v>
      </c>
      <c r="B12" s="24" t="s">
        <v>590</v>
      </c>
      <c r="C12" s="600">
        <v>10</v>
      </c>
      <c r="D12" s="1019"/>
      <c r="E12" s="1930"/>
      <c r="F12" s="1932"/>
      <c r="G12" s="1934"/>
      <c r="H12" s="1933"/>
      <c r="I12" s="1934"/>
      <c r="J12" s="1933"/>
      <c r="K12" s="1934"/>
      <c r="L12" s="1933"/>
      <c r="M12" s="1934"/>
      <c r="N12" s="1933"/>
    </row>
    <row r="13" spans="1:14" ht="20.100000000000001" customHeight="1" x14ac:dyDescent="0.25">
      <c r="A13" s="873"/>
      <c r="B13" s="24" t="s">
        <v>591</v>
      </c>
      <c r="C13" s="600">
        <v>11</v>
      </c>
      <c r="D13" s="850"/>
      <c r="E13" s="1053"/>
      <c r="F13" s="1259">
        <f>D13+E13</f>
        <v>0</v>
      </c>
      <c r="G13" s="1934"/>
      <c r="H13" s="1933"/>
      <c r="I13" s="1934"/>
      <c r="J13" s="1933"/>
      <c r="K13" s="1934"/>
      <c r="L13" s="1933"/>
      <c r="M13" s="1934"/>
      <c r="N13" s="1933"/>
    </row>
    <row r="14" spans="1:14" ht="20.100000000000001" customHeight="1" x14ac:dyDescent="0.25">
      <c r="A14" s="873"/>
      <c r="B14" s="24" t="s">
        <v>592</v>
      </c>
      <c r="C14" s="600">
        <v>12</v>
      </c>
      <c r="D14" s="850"/>
      <c r="E14" s="1053"/>
      <c r="F14" s="1259">
        <f>D14+E14</f>
        <v>0</v>
      </c>
      <c r="G14" s="1934"/>
      <c r="H14" s="1933"/>
      <c r="I14" s="1934"/>
      <c r="J14" s="1933"/>
      <c r="K14" s="1934"/>
      <c r="L14" s="1933"/>
      <c r="M14" s="1934"/>
      <c r="N14" s="1933"/>
    </row>
    <row r="15" spans="1:14" ht="20.100000000000001" customHeight="1" x14ac:dyDescent="0.25">
      <c r="A15" s="873"/>
      <c r="B15" s="24" t="s">
        <v>593</v>
      </c>
      <c r="C15" s="600">
        <v>19</v>
      </c>
      <c r="D15" s="1374" t="str">
        <f>IF(ISERROR((D10+D11-D12-D13-D14)/(D10+D11)),"",(D10+D11-D12-D13-D14)/(D10+D11))</f>
        <v/>
      </c>
      <c r="E15" s="1929"/>
      <c r="F15" s="1931">
        <f>D16+E15</f>
        <v>0</v>
      </c>
      <c r="G15" s="1934"/>
      <c r="H15" s="1933"/>
      <c r="I15" s="1934"/>
      <c r="J15" s="1933"/>
      <c r="K15" s="1934"/>
      <c r="L15" s="1933"/>
      <c r="M15" s="1934"/>
      <c r="N15" s="1933"/>
    </row>
    <row r="16" spans="1:14" ht="20.100000000000001" customHeight="1" x14ac:dyDescent="0.25">
      <c r="A16" s="873">
        <f>G8</f>
        <v>2013</v>
      </c>
      <c r="B16" s="24" t="s">
        <v>590</v>
      </c>
      <c r="C16" s="600">
        <v>20</v>
      </c>
      <c r="D16" s="1019"/>
      <c r="E16" s="1930"/>
      <c r="F16" s="1932"/>
      <c r="G16" s="1930"/>
      <c r="H16" s="1932"/>
      <c r="I16" s="1934"/>
      <c r="J16" s="1933"/>
      <c r="K16" s="1934"/>
      <c r="L16" s="1933"/>
      <c r="M16" s="1934"/>
      <c r="N16" s="1933"/>
    </row>
    <row r="17" spans="1:14" ht="20.100000000000001" customHeight="1" x14ac:dyDescent="0.25">
      <c r="A17" s="873"/>
      <c r="B17" s="24" t="s">
        <v>591</v>
      </c>
      <c r="C17" s="600">
        <v>21</v>
      </c>
      <c r="D17" s="850"/>
      <c r="E17" s="1053"/>
      <c r="F17" s="1259">
        <f>D17+E17</f>
        <v>0</v>
      </c>
      <c r="G17" s="1053"/>
      <c r="H17" s="1259">
        <f>F17+G17</f>
        <v>0</v>
      </c>
      <c r="I17" s="1934"/>
      <c r="J17" s="1933"/>
      <c r="K17" s="1934"/>
      <c r="L17" s="1933"/>
      <c r="M17" s="1934"/>
      <c r="N17" s="1933"/>
    </row>
    <row r="18" spans="1:14" ht="20.100000000000001" customHeight="1" x14ac:dyDescent="0.25">
      <c r="A18" s="873"/>
      <c r="B18" s="24" t="s">
        <v>594</v>
      </c>
      <c r="C18" s="600">
        <v>22</v>
      </c>
      <c r="D18" s="850"/>
      <c r="E18" s="1053"/>
      <c r="F18" s="1259">
        <f>D18+E18</f>
        <v>0</v>
      </c>
      <c r="G18" s="1053"/>
      <c r="H18" s="1259">
        <f>F18+G18</f>
        <v>0</v>
      </c>
      <c r="I18" s="1934"/>
      <c r="J18" s="1933"/>
      <c r="K18" s="1934"/>
      <c r="L18" s="1933"/>
      <c r="M18" s="1934"/>
      <c r="N18" s="1933"/>
    </row>
    <row r="19" spans="1:14" ht="20.100000000000001" customHeight="1" x14ac:dyDescent="0.25">
      <c r="A19" s="873"/>
      <c r="B19" s="24" t="s">
        <v>593</v>
      </c>
      <c r="C19" s="600">
        <v>29</v>
      </c>
      <c r="D19" s="1374" t="str">
        <f>IF(ISERROR((D10+D11-D12-D16-D17-D18)/(D10+D11)),"",(D10+D11-D12-D16-D17-D18)/(D10+D11))</f>
        <v/>
      </c>
      <c r="E19" s="1927"/>
      <c r="F19" s="1375" t="str">
        <f>IF(ISERROR((F13+F14-F16-F17-F18)/(F13+F14)),"",(F13+F14-F16-F17-F18)/(F13+F14))</f>
        <v/>
      </c>
      <c r="G19" s="1927"/>
      <c r="H19" s="1931">
        <f>F20+G19</f>
        <v>0</v>
      </c>
      <c r="I19" s="1934"/>
      <c r="J19" s="1933"/>
      <c r="K19" s="1934"/>
      <c r="L19" s="1933"/>
      <c r="M19" s="1934"/>
      <c r="N19" s="1933"/>
    </row>
    <row r="20" spans="1:14" ht="20.100000000000001" customHeight="1" x14ac:dyDescent="0.25">
      <c r="A20" s="873">
        <f>I8</f>
        <v>2014</v>
      </c>
      <c r="B20" s="24" t="s">
        <v>590</v>
      </c>
      <c r="C20" s="600">
        <v>30</v>
      </c>
      <c r="D20" s="1019"/>
      <c r="E20" s="1928"/>
      <c r="F20" s="1225">
        <f>D20+E19</f>
        <v>0</v>
      </c>
      <c r="G20" s="1928"/>
      <c r="H20" s="1932"/>
      <c r="I20" s="1930"/>
      <c r="J20" s="1932"/>
      <c r="K20" s="1934"/>
      <c r="L20" s="1933"/>
      <c r="M20" s="1934"/>
      <c r="N20" s="1933"/>
    </row>
    <row r="21" spans="1:14" ht="20.100000000000001" customHeight="1" x14ac:dyDescent="0.25">
      <c r="A21" s="873"/>
      <c r="B21" s="24" t="s">
        <v>591</v>
      </c>
      <c r="C21" s="600">
        <v>31</v>
      </c>
      <c r="D21" s="850"/>
      <c r="E21" s="1053"/>
      <c r="F21" s="1259">
        <f>D21+E21</f>
        <v>0</v>
      </c>
      <c r="G21" s="1053"/>
      <c r="H21" s="1259">
        <f>F21+G21</f>
        <v>0</v>
      </c>
      <c r="I21" s="1053"/>
      <c r="J21" s="1259">
        <f>H21+I21</f>
        <v>0</v>
      </c>
      <c r="K21" s="1934"/>
      <c r="L21" s="1933"/>
      <c r="M21" s="1934"/>
      <c r="N21" s="1933"/>
    </row>
    <row r="22" spans="1:14" ht="20.100000000000001" customHeight="1" x14ac:dyDescent="0.25">
      <c r="A22" s="873"/>
      <c r="B22" s="24" t="s">
        <v>594</v>
      </c>
      <c r="C22" s="600">
        <v>32</v>
      </c>
      <c r="D22" s="850"/>
      <c r="E22" s="1053"/>
      <c r="F22" s="1259">
        <f>D22+E22</f>
        <v>0</v>
      </c>
      <c r="G22" s="1053"/>
      <c r="H22" s="1259">
        <f>F22+G22</f>
        <v>0</v>
      </c>
      <c r="I22" s="1053"/>
      <c r="J22" s="1259">
        <f>H22+I22</f>
        <v>0</v>
      </c>
      <c r="K22" s="1934"/>
      <c r="L22" s="1933"/>
      <c r="M22" s="1934"/>
      <c r="N22" s="1933"/>
    </row>
    <row r="23" spans="1:14" ht="20.100000000000001" customHeight="1" x14ac:dyDescent="0.25">
      <c r="A23" s="873"/>
      <c r="B23" s="24" t="s">
        <v>593</v>
      </c>
      <c r="C23" s="600">
        <v>39</v>
      </c>
      <c r="D23" s="1374" t="str">
        <f>IF(ISERROR((D10+D11-D12-D16-D20-D21-D22)/(D10+D11)),"",(D10+D11-D12-D16-D20-D21-D22)/(D10+D11))</f>
        <v/>
      </c>
      <c r="E23" s="1927"/>
      <c r="F23" s="1375" t="str">
        <f>IF(ISERROR((F13+F14-F16-F20-F21-F22)/(F13+F14)),"",(F13+F14-F16-F20-F21-F22)/(F13+F14))</f>
        <v/>
      </c>
      <c r="G23" s="1929"/>
      <c r="H23" s="1375" t="str">
        <f>IF(ISERROR((H17+H18-H20-H21-H22)/(H17+H18)),"",(H17+H18-H20-H21-H22)/(H17+H18))</f>
        <v/>
      </c>
      <c r="I23" s="1929"/>
      <c r="J23" s="1931">
        <f>H24+I23</f>
        <v>0</v>
      </c>
      <c r="K23" s="1934"/>
      <c r="L23" s="1933"/>
      <c r="M23" s="1934"/>
      <c r="N23" s="1933"/>
    </row>
    <row r="24" spans="1:14" ht="20.100000000000001" customHeight="1" x14ac:dyDescent="0.25">
      <c r="A24" s="873">
        <f>K8</f>
        <v>2015</v>
      </c>
      <c r="B24" s="24" t="s">
        <v>590</v>
      </c>
      <c r="C24" s="600">
        <v>40</v>
      </c>
      <c r="D24" s="1019"/>
      <c r="E24" s="1928"/>
      <c r="F24" s="1225">
        <f>D24+E23</f>
        <v>0</v>
      </c>
      <c r="G24" s="1930"/>
      <c r="H24" s="1225">
        <f>F24+G23</f>
        <v>0</v>
      </c>
      <c r="I24" s="1930"/>
      <c r="J24" s="1932"/>
      <c r="K24" s="1930"/>
      <c r="L24" s="1932"/>
      <c r="M24" s="1934"/>
      <c r="N24" s="1933"/>
    </row>
    <row r="25" spans="1:14" ht="20.100000000000001" customHeight="1" x14ac:dyDescent="0.25">
      <c r="A25" s="873"/>
      <c r="B25" s="24" t="s">
        <v>591</v>
      </c>
      <c r="C25" s="600">
        <v>41</v>
      </c>
      <c r="D25" s="850"/>
      <c r="E25" s="1053"/>
      <c r="F25" s="1259">
        <f>D25+E25</f>
        <v>0</v>
      </c>
      <c r="G25" s="1053"/>
      <c r="H25" s="1259">
        <f>F25+G25</f>
        <v>0</v>
      </c>
      <c r="I25" s="1053"/>
      <c r="J25" s="1259">
        <f>H25+I25</f>
        <v>0</v>
      </c>
      <c r="K25" s="1053"/>
      <c r="L25" s="1259">
        <f>J25+K25</f>
        <v>0</v>
      </c>
      <c r="M25" s="1934"/>
      <c r="N25" s="1933"/>
    </row>
    <row r="26" spans="1:14" ht="20.100000000000001" customHeight="1" x14ac:dyDescent="0.25">
      <c r="A26" s="873"/>
      <c r="B26" s="24" t="s">
        <v>592</v>
      </c>
      <c r="C26" s="600">
        <v>42</v>
      </c>
      <c r="D26" s="850"/>
      <c r="E26" s="1053"/>
      <c r="F26" s="1259">
        <f>D26+E26</f>
        <v>0</v>
      </c>
      <c r="G26" s="1053"/>
      <c r="H26" s="1259">
        <f>F26+G26</f>
        <v>0</v>
      </c>
      <c r="I26" s="1053"/>
      <c r="J26" s="1259">
        <f>H26+I26</f>
        <v>0</v>
      </c>
      <c r="K26" s="1053"/>
      <c r="L26" s="1259">
        <f>J26+K26</f>
        <v>0</v>
      </c>
      <c r="M26" s="1934"/>
      <c r="N26" s="1933"/>
    </row>
    <row r="27" spans="1:14" ht="20.100000000000001" customHeight="1" x14ac:dyDescent="0.25">
      <c r="A27" s="873"/>
      <c r="B27" s="24" t="s">
        <v>593</v>
      </c>
      <c r="C27" s="600">
        <v>49</v>
      </c>
      <c r="D27" s="1374" t="str">
        <f>IF(ISERROR((D10+D11-D12-D16-D20-D24-D25-D26)/(D10+D11)),"",(D10+D11-D12-D16-D20-D24-D25-D26)/(D10+D11))</f>
        <v/>
      </c>
      <c r="E27" s="1929"/>
      <c r="F27" s="1374" t="str">
        <f>IF(ISERROR((F13+F14-F16-F20-F24-F25-F26)/(F13+F14)),"",(F13+F14-F16-F20-F24-F25-F26)/(F13+F14))</f>
        <v/>
      </c>
      <c r="G27" s="1929"/>
      <c r="H27" s="1375" t="str">
        <f>IF(ISERROR((H17+H18-H20-H24-H25-H26)/(H17+H18)),"",(H17+H18-H20-H24-H25-H26)/(H17+H18))</f>
        <v/>
      </c>
      <c r="I27" s="1929"/>
      <c r="J27" s="1375" t="str">
        <f>IF(ISERROR((J21+J22-J24-J25-J26)/(J21+J22)),"",(J21+J22-J24-J25-J26)/(J21+J22))</f>
        <v/>
      </c>
      <c r="K27" s="1929"/>
      <c r="L27" s="1931">
        <f>J28+K27</f>
        <v>0</v>
      </c>
      <c r="M27" s="1934"/>
      <c r="N27" s="1933"/>
    </row>
    <row r="28" spans="1:14" ht="20.100000000000001" customHeight="1" x14ac:dyDescent="0.25">
      <c r="A28" s="873">
        <f>M8</f>
        <v>2016</v>
      </c>
      <c r="B28" s="24" t="s">
        <v>590</v>
      </c>
      <c r="C28" s="600">
        <v>50</v>
      </c>
      <c r="D28" s="1019"/>
      <c r="E28" s="1930"/>
      <c r="F28" s="1225">
        <f>D28+E27</f>
        <v>0</v>
      </c>
      <c r="G28" s="1930"/>
      <c r="H28" s="1225">
        <f>F28+G27</f>
        <v>0</v>
      </c>
      <c r="I28" s="1930"/>
      <c r="J28" s="1225">
        <f>H28+I27</f>
        <v>0</v>
      </c>
      <c r="K28" s="1930"/>
      <c r="L28" s="1932"/>
      <c r="M28" s="1930"/>
      <c r="N28" s="1932"/>
    </row>
    <row r="29" spans="1:14" ht="20.100000000000001" customHeight="1" x14ac:dyDescent="0.25">
      <c r="A29" s="873"/>
      <c r="B29" s="24" t="s">
        <v>591</v>
      </c>
      <c r="C29" s="600">
        <v>51</v>
      </c>
      <c r="D29" s="850"/>
      <c r="E29" s="1053"/>
      <c r="F29" s="1259">
        <f>D29+E29</f>
        <v>0</v>
      </c>
      <c r="G29" s="1053"/>
      <c r="H29" s="1259">
        <f>F29+G29</f>
        <v>0</v>
      </c>
      <c r="I29" s="1053"/>
      <c r="J29" s="1259">
        <f>H29+I29</f>
        <v>0</v>
      </c>
      <c r="K29" s="1053"/>
      <c r="L29" s="1259">
        <f>J29+K29</f>
        <v>0</v>
      </c>
      <c r="M29" s="1053"/>
      <c r="N29" s="1259">
        <f>L29+M29</f>
        <v>0</v>
      </c>
    </row>
    <row r="30" spans="1:14" ht="20.100000000000001" customHeight="1" x14ac:dyDescent="0.25">
      <c r="A30" s="873"/>
      <c r="B30" s="24" t="s">
        <v>592</v>
      </c>
      <c r="C30" s="600">
        <v>52</v>
      </c>
      <c r="D30" s="1020"/>
      <c r="E30" s="1020"/>
      <c r="F30" s="1393">
        <f>D30+E30</f>
        <v>0</v>
      </c>
      <c r="G30" s="1020"/>
      <c r="H30" s="1393">
        <f>F30+G30</f>
        <v>0</v>
      </c>
      <c r="I30" s="1020"/>
      <c r="J30" s="1393">
        <f>H30+I30</f>
        <v>0</v>
      </c>
      <c r="K30" s="1020"/>
      <c r="L30" s="1393">
        <f>J30+K30</f>
        <v>0</v>
      </c>
      <c r="M30" s="1020"/>
      <c r="N30" s="1393">
        <f>L30+M30</f>
        <v>0</v>
      </c>
    </row>
    <row r="31" spans="1:14" ht="20.100000000000001" customHeight="1" x14ac:dyDescent="0.25">
      <c r="A31" s="874"/>
      <c r="B31" s="143" t="s">
        <v>593</v>
      </c>
      <c r="C31" s="237">
        <v>59</v>
      </c>
      <c r="D31" s="1374" t="str">
        <f>IF(ISERROR((D10+D11-D12-D16-D20-D24-D28-D29-D30)/(D10+D11)),"",(D10+D11-D12-D16-D20-D24-D28-D29-D30)/(D10+D11))</f>
        <v/>
      </c>
      <c r="E31" s="1374" t="str">
        <f>IF(ISERROR((E13+E14-E16-E20-E24-E28-E29-E30)/(E13+E14)),"",(E13+E14-E16-E20-E24-E28-E29-E30)/(E13+E14))</f>
        <v/>
      </c>
      <c r="F31" s="1374" t="str">
        <f>IF(ISERROR((F13+F14-F16-F20-F24-F28-F29-F30)/(F13+F14)),"",(F13+F14-F16-F20-F24-F28-F29-F30)/(F13+F14))</f>
        <v/>
      </c>
      <c r="G31" s="1374" t="str">
        <f>IF(ISERROR((G17+G18-G20-G24-G28-G29-G30)/(G17+G18)),"",(G17+G18-G20-G24-G28-G29-G30)/(G17+G18))</f>
        <v/>
      </c>
      <c r="H31" s="1374" t="str">
        <f>IF(ISERROR((H17+H18-H20-H24-H28-H29-H30)/(H17+H18)),"",(H17+H18-H20-H24-H28-H29-H30)/(H17+H18))</f>
        <v/>
      </c>
      <c r="I31" s="1375" t="str">
        <f>IF(ISERROR((I21+I22-I24-I28-I29-I30)/(I21+I22)),"",(I21+I22-I24-I28-I29-I30)/(I21+I22))</f>
        <v/>
      </c>
      <c r="J31" s="1375" t="str">
        <f>IF(ISERROR((J21+J22-J24-J28-J29-J30)/(J21+J22)),"",(J21+J22-J24-J28-J29-J30)/(J21+J22))</f>
        <v/>
      </c>
      <c r="K31" s="1375" t="str">
        <f>IF(ISERROR((K25+K26-K28-K29-K30)/(K25+K26)),"",(K25+K26-K28-K29-K30)/(K25+K26))</f>
        <v/>
      </c>
      <c r="L31" s="1375" t="str">
        <f>IF(ISERROR((L25+L26-L28-L29-L30)/(L25+L26)),"",(L25+L26-L28-L29-L30)/(L25+L26))</f>
        <v/>
      </c>
      <c r="M31" s="876"/>
      <c r="N31" s="876"/>
    </row>
    <row r="32" spans="1:14" x14ac:dyDescent="0.25">
      <c r="A32" s="17"/>
      <c r="H32" s="194"/>
      <c r="I32" s="70"/>
      <c r="J32" s="70"/>
      <c r="K32" s="70"/>
      <c r="L32" s="70"/>
      <c r="M32" s="70"/>
      <c r="N32" s="194"/>
    </row>
    <row r="33" spans="1:14" x14ac:dyDescent="0.25">
      <c r="A33" s="238" t="s">
        <v>595</v>
      </c>
      <c r="H33" s="194"/>
      <c r="I33" s="70"/>
      <c r="J33" s="70"/>
      <c r="K33" s="70"/>
      <c r="L33" s="70"/>
      <c r="M33" s="70"/>
      <c r="N33" s="294"/>
    </row>
    <row r="34" spans="1:14" x14ac:dyDescent="0.25">
      <c r="H34" s="70"/>
      <c r="I34" s="70"/>
      <c r="J34" s="70"/>
      <c r="K34" s="70"/>
      <c r="L34" s="70"/>
      <c r="M34" s="613"/>
      <c r="N34" s="319"/>
    </row>
    <row r="35" spans="1:14" x14ac:dyDescent="0.25">
      <c r="H35" s="614"/>
      <c r="I35" s="70"/>
      <c r="J35" s="70"/>
      <c r="K35" s="70"/>
      <c r="L35" s="70"/>
      <c r="M35" s="70"/>
      <c r="N35" s="70"/>
    </row>
  </sheetData>
  <sheetProtection algorithmName="SHA-512" hashValue="9DkmIaYPqwqytuKzXicgv5cwzTdSHuz7nYmz1KoiGkwOMStX01dgy9vR8PV8sY+khX8MYo2kD1u8pFyfOB/dqg==" saltValue="y9hAnZGgk0kdFyPyXFs18g==" spinCount="100000" sheet="1" objects="1" scenarios="1"/>
  <mergeCells count="30">
    <mergeCell ref="A9:C9"/>
    <mergeCell ref="A1:N1"/>
    <mergeCell ref="A3:D3"/>
    <mergeCell ref="A4:N4"/>
    <mergeCell ref="A5:N5"/>
    <mergeCell ref="A6:N6"/>
    <mergeCell ref="E10:E12"/>
    <mergeCell ref="F10:F12"/>
    <mergeCell ref="G10:G16"/>
    <mergeCell ref="H10:H16"/>
    <mergeCell ref="I10:I20"/>
    <mergeCell ref="E15:E16"/>
    <mergeCell ref="F15:F16"/>
    <mergeCell ref="E19:E20"/>
    <mergeCell ref="G19:G20"/>
    <mergeCell ref="H19:H20"/>
    <mergeCell ref="J10:J20"/>
    <mergeCell ref="K10:K24"/>
    <mergeCell ref="L10:L24"/>
    <mergeCell ref="M10:M28"/>
    <mergeCell ref="N10:N28"/>
    <mergeCell ref="K27:K28"/>
    <mergeCell ref="L27:L28"/>
    <mergeCell ref="E23:E24"/>
    <mergeCell ref="G23:G24"/>
    <mergeCell ref="I23:I24"/>
    <mergeCell ref="J23:J24"/>
    <mergeCell ref="E27:E28"/>
    <mergeCell ref="G27:G28"/>
    <mergeCell ref="I27:I28"/>
  </mergeCells>
  <pageMargins left="0.7" right="0.7" top="0.75" bottom="0.75" header="0.3" footer="0.3"/>
  <pageSetup paperSize="9" scale="71"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40"/>
  <sheetViews>
    <sheetView showGridLines="0" zoomScaleNormal="100" workbookViewId="0">
      <selection activeCell="A5" sqref="A5:H5"/>
    </sheetView>
  </sheetViews>
  <sheetFormatPr defaultRowHeight="15" x14ac:dyDescent="0.25"/>
  <cols>
    <col min="1" max="1" width="5.140625" style="280" customWidth="1"/>
    <col min="2" max="2" width="37.5703125" style="280" customWidth="1"/>
    <col min="3" max="3" width="5.140625" style="280" bestFit="1" customWidth="1"/>
    <col min="4" max="4" width="16.85546875" style="280" customWidth="1"/>
    <col min="5" max="5" width="16.42578125" style="280" customWidth="1"/>
    <col min="6" max="6" width="15.5703125" style="280" customWidth="1"/>
    <col min="7" max="7" width="12.7109375" style="280" customWidth="1"/>
    <col min="8" max="8" width="11.5703125" style="280" customWidth="1"/>
    <col min="9" max="15" width="9.140625" style="898"/>
    <col min="16" max="247" width="9.140625" style="280"/>
    <col min="248" max="248" width="16.7109375" style="280" customWidth="1"/>
    <col min="249" max="249" width="100.42578125" style="280" customWidth="1"/>
    <col min="250" max="250" width="15.7109375" style="280" customWidth="1"/>
    <col min="251" max="251" width="9.7109375" style="280" customWidth="1"/>
    <col min="252" max="503" width="9.140625" style="280"/>
    <col min="504" max="504" width="16.7109375" style="280" customWidth="1"/>
    <col min="505" max="505" width="100.42578125" style="280" customWidth="1"/>
    <col min="506" max="506" width="15.7109375" style="280" customWidth="1"/>
    <col min="507" max="507" width="9.7109375" style="280" customWidth="1"/>
    <col min="508" max="759" width="9.140625" style="280"/>
    <col min="760" max="760" width="16.7109375" style="280" customWidth="1"/>
    <col min="761" max="761" width="100.42578125" style="280" customWidth="1"/>
    <col min="762" max="762" width="15.7109375" style="280" customWidth="1"/>
    <col min="763" max="763" width="9.7109375" style="280" customWidth="1"/>
    <col min="764" max="1015" width="9.140625" style="280"/>
    <col min="1016" max="1016" width="16.7109375" style="280" customWidth="1"/>
    <col min="1017" max="1017" width="100.42578125" style="280" customWidth="1"/>
    <col min="1018" max="1018" width="15.7109375" style="280" customWidth="1"/>
    <col min="1019" max="1019" width="9.7109375" style="280" customWidth="1"/>
    <col min="1020" max="1271" width="9.140625" style="280"/>
    <col min="1272" max="1272" width="16.7109375" style="280" customWidth="1"/>
    <col min="1273" max="1273" width="100.42578125" style="280" customWidth="1"/>
    <col min="1274" max="1274" width="15.7109375" style="280" customWidth="1"/>
    <col min="1275" max="1275" width="9.7109375" style="280" customWidth="1"/>
    <col min="1276" max="1527" width="9.140625" style="280"/>
    <col min="1528" max="1528" width="16.7109375" style="280" customWidth="1"/>
    <col min="1529" max="1529" width="100.42578125" style="280" customWidth="1"/>
    <col min="1530" max="1530" width="15.7109375" style="280" customWidth="1"/>
    <col min="1531" max="1531" width="9.7109375" style="280" customWidth="1"/>
    <col min="1532" max="1783" width="9.140625" style="280"/>
    <col min="1784" max="1784" width="16.7109375" style="280" customWidth="1"/>
    <col min="1785" max="1785" width="100.42578125" style="280" customWidth="1"/>
    <col min="1786" max="1786" width="15.7109375" style="280" customWidth="1"/>
    <col min="1787" max="1787" width="9.7109375" style="280" customWidth="1"/>
    <col min="1788" max="2039" width="9.140625" style="280"/>
    <col min="2040" max="2040" width="16.7109375" style="280" customWidth="1"/>
    <col min="2041" max="2041" width="100.42578125" style="280" customWidth="1"/>
    <col min="2042" max="2042" width="15.7109375" style="280" customWidth="1"/>
    <col min="2043" max="2043" width="9.7109375" style="280" customWidth="1"/>
    <col min="2044" max="2295" width="9.140625" style="280"/>
    <col min="2296" max="2296" width="16.7109375" style="280" customWidth="1"/>
    <col min="2297" max="2297" width="100.42578125" style="280" customWidth="1"/>
    <col min="2298" max="2298" width="15.7109375" style="280" customWidth="1"/>
    <col min="2299" max="2299" width="9.7109375" style="280" customWidth="1"/>
    <col min="2300" max="2551" width="9.140625" style="280"/>
    <col min="2552" max="2552" width="16.7109375" style="280" customWidth="1"/>
    <col min="2553" max="2553" width="100.42578125" style="280" customWidth="1"/>
    <col min="2554" max="2554" width="15.7109375" style="280" customWidth="1"/>
    <col min="2555" max="2555" width="9.7109375" style="280" customWidth="1"/>
    <col min="2556" max="2807" width="9.140625" style="280"/>
    <col min="2808" max="2808" width="16.7109375" style="280" customWidth="1"/>
    <col min="2809" max="2809" width="100.42578125" style="280" customWidth="1"/>
    <col min="2810" max="2810" width="15.7109375" style="280" customWidth="1"/>
    <col min="2811" max="2811" width="9.7109375" style="280" customWidth="1"/>
    <col min="2812" max="3063" width="9.140625" style="280"/>
    <col min="3064" max="3064" width="16.7109375" style="280" customWidth="1"/>
    <col min="3065" max="3065" width="100.42578125" style="280" customWidth="1"/>
    <col min="3066" max="3066" width="15.7109375" style="280" customWidth="1"/>
    <col min="3067" max="3067" width="9.7109375" style="280" customWidth="1"/>
    <col min="3068" max="3319" width="9.140625" style="280"/>
    <col min="3320" max="3320" width="16.7109375" style="280" customWidth="1"/>
    <col min="3321" max="3321" width="100.42578125" style="280" customWidth="1"/>
    <col min="3322" max="3322" width="15.7109375" style="280" customWidth="1"/>
    <col min="3323" max="3323" width="9.7109375" style="280" customWidth="1"/>
    <col min="3324" max="3575" width="9.140625" style="280"/>
    <col min="3576" max="3576" width="16.7109375" style="280" customWidth="1"/>
    <col min="3577" max="3577" width="100.42578125" style="280" customWidth="1"/>
    <col min="3578" max="3578" width="15.7109375" style="280" customWidth="1"/>
    <col min="3579" max="3579" width="9.7109375" style="280" customWidth="1"/>
    <col min="3580" max="3831" width="9.140625" style="280"/>
    <col min="3832" max="3832" width="16.7109375" style="280" customWidth="1"/>
    <col min="3833" max="3833" width="100.42578125" style="280" customWidth="1"/>
    <col min="3834" max="3834" width="15.7109375" style="280" customWidth="1"/>
    <col min="3835" max="3835" width="9.7109375" style="280" customWidth="1"/>
    <col min="3836" max="4087" width="9.140625" style="280"/>
    <col min="4088" max="4088" width="16.7109375" style="280" customWidth="1"/>
    <col min="4089" max="4089" width="100.42578125" style="280" customWidth="1"/>
    <col min="4090" max="4090" width="15.7109375" style="280" customWidth="1"/>
    <col min="4091" max="4091" width="9.7109375" style="280" customWidth="1"/>
    <col min="4092" max="4343" width="9.140625" style="280"/>
    <col min="4344" max="4344" width="16.7109375" style="280" customWidth="1"/>
    <col min="4345" max="4345" width="100.42578125" style="280" customWidth="1"/>
    <col min="4346" max="4346" width="15.7109375" style="280" customWidth="1"/>
    <col min="4347" max="4347" width="9.7109375" style="280" customWidth="1"/>
    <col min="4348" max="4599" width="9.140625" style="280"/>
    <col min="4600" max="4600" width="16.7109375" style="280" customWidth="1"/>
    <col min="4601" max="4601" width="100.42578125" style="280" customWidth="1"/>
    <col min="4602" max="4602" width="15.7109375" style="280" customWidth="1"/>
    <col min="4603" max="4603" width="9.7109375" style="280" customWidth="1"/>
    <col min="4604" max="4855" width="9.140625" style="280"/>
    <col min="4856" max="4856" width="16.7109375" style="280" customWidth="1"/>
    <col min="4857" max="4857" width="100.42578125" style="280" customWidth="1"/>
    <col min="4858" max="4858" width="15.7109375" style="280" customWidth="1"/>
    <col min="4859" max="4859" width="9.7109375" style="280" customWidth="1"/>
    <col min="4860" max="5111" width="9.140625" style="280"/>
    <col min="5112" max="5112" width="16.7109375" style="280" customWidth="1"/>
    <col min="5113" max="5113" width="100.42578125" style="280" customWidth="1"/>
    <col min="5114" max="5114" width="15.7109375" style="280" customWidth="1"/>
    <col min="5115" max="5115" width="9.7109375" style="280" customWidth="1"/>
    <col min="5116" max="5367" width="9.140625" style="280"/>
    <col min="5368" max="5368" width="16.7109375" style="280" customWidth="1"/>
    <col min="5369" max="5369" width="100.42578125" style="280" customWidth="1"/>
    <col min="5370" max="5370" width="15.7109375" style="280" customWidth="1"/>
    <col min="5371" max="5371" width="9.7109375" style="280" customWidth="1"/>
    <col min="5372" max="5623" width="9.140625" style="280"/>
    <col min="5624" max="5624" width="16.7109375" style="280" customWidth="1"/>
    <col min="5625" max="5625" width="100.42578125" style="280" customWidth="1"/>
    <col min="5626" max="5626" width="15.7109375" style="280" customWidth="1"/>
    <col min="5627" max="5627" width="9.7109375" style="280" customWidth="1"/>
    <col min="5628" max="5879" width="9.140625" style="280"/>
    <col min="5880" max="5880" width="16.7109375" style="280" customWidth="1"/>
    <col min="5881" max="5881" width="100.42578125" style="280" customWidth="1"/>
    <col min="5882" max="5882" width="15.7109375" style="280" customWidth="1"/>
    <col min="5883" max="5883" width="9.7109375" style="280" customWidth="1"/>
    <col min="5884" max="6135" width="9.140625" style="280"/>
    <col min="6136" max="6136" width="16.7109375" style="280" customWidth="1"/>
    <col min="6137" max="6137" width="100.42578125" style="280" customWidth="1"/>
    <col min="6138" max="6138" width="15.7109375" style="280" customWidth="1"/>
    <col min="6139" max="6139" width="9.7109375" style="280" customWidth="1"/>
    <col min="6140" max="6391" width="9.140625" style="280"/>
    <col min="6392" max="6392" width="16.7109375" style="280" customWidth="1"/>
    <col min="6393" max="6393" width="100.42578125" style="280" customWidth="1"/>
    <col min="6394" max="6394" width="15.7109375" style="280" customWidth="1"/>
    <col min="6395" max="6395" width="9.7109375" style="280" customWidth="1"/>
    <col min="6396" max="6647" width="9.140625" style="280"/>
    <col min="6648" max="6648" width="16.7109375" style="280" customWidth="1"/>
    <col min="6649" max="6649" width="100.42578125" style="280" customWidth="1"/>
    <col min="6650" max="6650" width="15.7109375" style="280" customWidth="1"/>
    <col min="6651" max="6651" width="9.7109375" style="280" customWidth="1"/>
    <col min="6652" max="6903" width="9.140625" style="280"/>
    <col min="6904" max="6904" width="16.7109375" style="280" customWidth="1"/>
    <col min="6905" max="6905" width="100.42578125" style="280" customWidth="1"/>
    <col min="6906" max="6906" width="15.7109375" style="280" customWidth="1"/>
    <col min="6907" max="6907" width="9.7109375" style="280" customWidth="1"/>
    <col min="6908" max="7159" width="9.140625" style="280"/>
    <col min="7160" max="7160" width="16.7109375" style="280" customWidth="1"/>
    <col min="7161" max="7161" width="100.42578125" style="280" customWidth="1"/>
    <col min="7162" max="7162" width="15.7109375" style="280" customWidth="1"/>
    <col min="7163" max="7163" width="9.7109375" style="280" customWidth="1"/>
    <col min="7164" max="7415" width="9.140625" style="280"/>
    <col min="7416" max="7416" width="16.7109375" style="280" customWidth="1"/>
    <col min="7417" max="7417" width="100.42578125" style="280" customWidth="1"/>
    <col min="7418" max="7418" width="15.7109375" style="280" customWidth="1"/>
    <col min="7419" max="7419" width="9.7109375" style="280" customWidth="1"/>
    <col min="7420" max="7671" width="9.140625" style="280"/>
    <col min="7672" max="7672" width="16.7109375" style="280" customWidth="1"/>
    <col min="7673" max="7673" width="100.42578125" style="280" customWidth="1"/>
    <col min="7674" max="7674" width="15.7109375" style="280" customWidth="1"/>
    <col min="7675" max="7675" width="9.7109375" style="280" customWidth="1"/>
    <col min="7676" max="7927" width="9.140625" style="280"/>
    <col min="7928" max="7928" width="16.7109375" style="280" customWidth="1"/>
    <col min="7929" max="7929" width="100.42578125" style="280" customWidth="1"/>
    <col min="7930" max="7930" width="15.7109375" style="280" customWidth="1"/>
    <col min="7931" max="7931" width="9.7109375" style="280" customWidth="1"/>
    <col min="7932" max="8183" width="9.140625" style="280"/>
    <col min="8184" max="8184" width="16.7109375" style="280" customWidth="1"/>
    <col min="8185" max="8185" width="100.42578125" style="280" customWidth="1"/>
    <col min="8186" max="8186" width="15.7109375" style="280" customWidth="1"/>
    <col min="8187" max="8187" width="9.7109375" style="280" customWidth="1"/>
    <col min="8188" max="8439" width="9.140625" style="280"/>
    <col min="8440" max="8440" width="16.7109375" style="280" customWidth="1"/>
    <col min="8441" max="8441" width="100.42578125" style="280" customWidth="1"/>
    <col min="8442" max="8442" width="15.7109375" style="280" customWidth="1"/>
    <col min="8443" max="8443" width="9.7109375" style="280" customWidth="1"/>
    <col min="8444" max="8695" width="9.140625" style="280"/>
    <col min="8696" max="8696" width="16.7109375" style="280" customWidth="1"/>
    <col min="8697" max="8697" width="100.42578125" style="280" customWidth="1"/>
    <col min="8698" max="8698" width="15.7109375" style="280" customWidth="1"/>
    <col min="8699" max="8699" width="9.7109375" style="280" customWidth="1"/>
    <col min="8700" max="8951" width="9.140625" style="280"/>
    <col min="8952" max="8952" width="16.7109375" style="280" customWidth="1"/>
    <col min="8953" max="8953" width="100.42578125" style="280" customWidth="1"/>
    <col min="8954" max="8954" width="15.7109375" style="280" customWidth="1"/>
    <col min="8955" max="8955" width="9.7109375" style="280" customWidth="1"/>
    <col min="8956" max="9207" width="9.140625" style="280"/>
    <col min="9208" max="9208" width="16.7109375" style="280" customWidth="1"/>
    <col min="9209" max="9209" width="100.42578125" style="280" customWidth="1"/>
    <col min="9210" max="9210" width="15.7109375" style="280" customWidth="1"/>
    <col min="9211" max="9211" width="9.7109375" style="280" customWidth="1"/>
    <col min="9212" max="9463" width="9.140625" style="280"/>
    <col min="9464" max="9464" width="16.7109375" style="280" customWidth="1"/>
    <col min="9465" max="9465" width="100.42578125" style="280" customWidth="1"/>
    <col min="9466" max="9466" width="15.7109375" style="280" customWidth="1"/>
    <col min="9467" max="9467" width="9.7109375" style="280" customWidth="1"/>
    <col min="9468" max="9719" width="9.140625" style="280"/>
    <col min="9720" max="9720" width="16.7109375" style="280" customWidth="1"/>
    <col min="9721" max="9721" width="100.42578125" style="280" customWidth="1"/>
    <col min="9722" max="9722" width="15.7109375" style="280" customWidth="1"/>
    <col min="9723" max="9723" width="9.7109375" style="280" customWidth="1"/>
    <col min="9724" max="9975" width="9.140625" style="280"/>
    <col min="9976" max="9976" width="16.7109375" style="280" customWidth="1"/>
    <col min="9977" max="9977" width="100.42578125" style="280" customWidth="1"/>
    <col min="9978" max="9978" width="15.7109375" style="280" customWidth="1"/>
    <col min="9979" max="9979" width="9.7109375" style="280" customWidth="1"/>
    <col min="9980" max="10231" width="9.140625" style="280"/>
    <col min="10232" max="10232" width="16.7109375" style="280" customWidth="1"/>
    <col min="10233" max="10233" width="100.42578125" style="280" customWidth="1"/>
    <col min="10234" max="10234" width="15.7109375" style="280" customWidth="1"/>
    <col min="10235" max="10235" width="9.7109375" style="280" customWidth="1"/>
    <col min="10236" max="10487" width="9.140625" style="280"/>
    <col min="10488" max="10488" width="16.7109375" style="280" customWidth="1"/>
    <col min="10489" max="10489" width="100.42578125" style="280" customWidth="1"/>
    <col min="10490" max="10490" width="15.7109375" style="280" customWidth="1"/>
    <col min="10491" max="10491" width="9.7109375" style="280" customWidth="1"/>
    <col min="10492" max="10743" width="9.140625" style="280"/>
    <col min="10744" max="10744" width="16.7109375" style="280" customWidth="1"/>
    <col min="10745" max="10745" width="100.42578125" style="280" customWidth="1"/>
    <col min="10746" max="10746" width="15.7109375" style="280" customWidth="1"/>
    <col min="10747" max="10747" width="9.7109375" style="280" customWidth="1"/>
    <col min="10748" max="10999" width="9.140625" style="280"/>
    <col min="11000" max="11000" width="16.7109375" style="280" customWidth="1"/>
    <col min="11001" max="11001" width="100.42578125" style="280" customWidth="1"/>
    <col min="11002" max="11002" width="15.7109375" style="280" customWidth="1"/>
    <col min="11003" max="11003" width="9.7109375" style="280" customWidth="1"/>
    <col min="11004" max="11255" width="9.140625" style="280"/>
    <col min="11256" max="11256" width="16.7109375" style="280" customWidth="1"/>
    <col min="11257" max="11257" width="100.42578125" style="280" customWidth="1"/>
    <col min="11258" max="11258" width="15.7109375" style="280" customWidth="1"/>
    <col min="11259" max="11259" width="9.7109375" style="280" customWidth="1"/>
    <col min="11260" max="11511" width="9.140625" style="280"/>
    <col min="11512" max="11512" width="16.7109375" style="280" customWidth="1"/>
    <col min="11513" max="11513" width="100.42578125" style="280" customWidth="1"/>
    <col min="11514" max="11514" width="15.7109375" style="280" customWidth="1"/>
    <col min="11515" max="11515" width="9.7109375" style="280" customWidth="1"/>
    <col min="11516" max="11767" width="9.140625" style="280"/>
    <col min="11768" max="11768" width="16.7109375" style="280" customWidth="1"/>
    <col min="11769" max="11769" width="100.42578125" style="280" customWidth="1"/>
    <col min="11770" max="11770" width="15.7109375" style="280" customWidth="1"/>
    <col min="11771" max="11771" width="9.7109375" style="280" customWidth="1"/>
    <col min="11772" max="12023" width="9.140625" style="280"/>
    <col min="12024" max="12024" width="16.7109375" style="280" customWidth="1"/>
    <col min="12025" max="12025" width="100.42578125" style="280" customWidth="1"/>
    <col min="12026" max="12026" width="15.7109375" style="280" customWidth="1"/>
    <col min="12027" max="12027" width="9.7109375" style="280" customWidth="1"/>
    <col min="12028" max="12279" width="9.140625" style="280"/>
    <col min="12280" max="12280" width="16.7109375" style="280" customWidth="1"/>
    <col min="12281" max="12281" width="100.42578125" style="280" customWidth="1"/>
    <col min="12282" max="12282" width="15.7109375" style="280" customWidth="1"/>
    <col min="12283" max="12283" width="9.7109375" style="280" customWidth="1"/>
    <col min="12284" max="12535" width="9.140625" style="280"/>
    <col min="12536" max="12536" width="16.7109375" style="280" customWidth="1"/>
    <col min="12537" max="12537" width="100.42578125" style="280" customWidth="1"/>
    <col min="12538" max="12538" width="15.7109375" style="280" customWidth="1"/>
    <col min="12539" max="12539" width="9.7109375" style="280" customWidth="1"/>
    <col min="12540" max="12791" width="9.140625" style="280"/>
    <col min="12792" max="12792" width="16.7109375" style="280" customWidth="1"/>
    <col min="12793" max="12793" width="100.42578125" style="280" customWidth="1"/>
    <col min="12794" max="12794" width="15.7109375" style="280" customWidth="1"/>
    <col min="12795" max="12795" width="9.7109375" style="280" customWidth="1"/>
    <col min="12796" max="13047" width="9.140625" style="280"/>
    <col min="13048" max="13048" width="16.7109375" style="280" customWidth="1"/>
    <col min="13049" max="13049" width="100.42578125" style="280" customWidth="1"/>
    <col min="13050" max="13050" width="15.7109375" style="280" customWidth="1"/>
    <col min="13051" max="13051" width="9.7109375" style="280" customWidth="1"/>
    <col min="13052" max="13303" width="9.140625" style="280"/>
    <col min="13304" max="13304" width="16.7109375" style="280" customWidth="1"/>
    <col min="13305" max="13305" width="100.42578125" style="280" customWidth="1"/>
    <col min="13306" max="13306" width="15.7109375" style="280" customWidth="1"/>
    <col min="13307" max="13307" width="9.7109375" style="280" customWidth="1"/>
    <col min="13308" max="13559" width="9.140625" style="280"/>
    <col min="13560" max="13560" width="16.7109375" style="280" customWidth="1"/>
    <col min="13561" max="13561" width="100.42578125" style="280" customWidth="1"/>
    <col min="13562" max="13562" width="15.7109375" style="280" customWidth="1"/>
    <col min="13563" max="13563" width="9.7109375" style="280" customWidth="1"/>
    <col min="13564" max="13815" width="9.140625" style="280"/>
    <col min="13816" max="13816" width="16.7109375" style="280" customWidth="1"/>
    <col min="13817" max="13817" width="100.42578125" style="280" customWidth="1"/>
    <col min="13818" max="13818" width="15.7109375" style="280" customWidth="1"/>
    <col min="13819" max="13819" width="9.7109375" style="280" customWidth="1"/>
    <col min="13820" max="14071" width="9.140625" style="280"/>
    <col min="14072" max="14072" width="16.7109375" style="280" customWidth="1"/>
    <col min="14073" max="14073" width="100.42578125" style="280" customWidth="1"/>
    <col min="14074" max="14074" width="15.7109375" style="280" customWidth="1"/>
    <col min="14075" max="14075" width="9.7109375" style="280" customWidth="1"/>
    <col min="14076" max="14327" width="9.140625" style="280"/>
    <col min="14328" max="14328" width="16.7109375" style="280" customWidth="1"/>
    <col min="14329" max="14329" width="100.42578125" style="280" customWidth="1"/>
    <col min="14330" max="14330" width="15.7109375" style="280" customWidth="1"/>
    <col min="14331" max="14331" width="9.7109375" style="280" customWidth="1"/>
    <col min="14332" max="14583" width="9.140625" style="280"/>
    <col min="14584" max="14584" width="16.7109375" style="280" customWidth="1"/>
    <col min="14585" max="14585" width="100.42578125" style="280" customWidth="1"/>
    <col min="14586" max="14586" width="15.7109375" style="280" customWidth="1"/>
    <col min="14587" max="14587" width="9.7109375" style="280" customWidth="1"/>
    <col min="14588" max="14839" width="9.140625" style="280"/>
    <col min="14840" max="14840" width="16.7109375" style="280" customWidth="1"/>
    <col min="14841" max="14841" width="100.42578125" style="280" customWidth="1"/>
    <col min="14842" max="14842" width="15.7109375" style="280" customWidth="1"/>
    <col min="14843" max="14843" width="9.7109375" style="280" customWidth="1"/>
    <col min="14844" max="15095" width="9.140625" style="280"/>
    <col min="15096" max="15096" width="16.7109375" style="280" customWidth="1"/>
    <col min="15097" max="15097" width="100.42578125" style="280" customWidth="1"/>
    <col min="15098" max="15098" width="15.7109375" style="280" customWidth="1"/>
    <col min="15099" max="15099" width="9.7109375" style="280" customWidth="1"/>
    <col min="15100" max="15351" width="9.140625" style="280"/>
    <col min="15352" max="15352" width="16.7109375" style="280" customWidth="1"/>
    <col min="15353" max="15353" width="100.42578125" style="280" customWidth="1"/>
    <col min="15354" max="15354" width="15.7109375" style="280" customWidth="1"/>
    <col min="15355" max="15355" width="9.7109375" style="280" customWidth="1"/>
    <col min="15356" max="15607" width="9.140625" style="280"/>
    <col min="15608" max="15608" width="16.7109375" style="280" customWidth="1"/>
    <col min="15609" max="15609" width="100.42578125" style="280" customWidth="1"/>
    <col min="15610" max="15610" width="15.7109375" style="280" customWidth="1"/>
    <col min="15611" max="15611" width="9.7109375" style="280" customWidth="1"/>
    <col min="15612" max="15863" width="9.140625" style="280"/>
    <col min="15864" max="15864" width="16.7109375" style="280" customWidth="1"/>
    <col min="15865" max="15865" width="100.42578125" style="280" customWidth="1"/>
    <col min="15866" max="15866" width="15.7109375" style="280" customWidth="1"/>
    <col min="15867" max="15867" width="9.7109375" style="280" customWidth="1"/>
    <col min="15868" max="16119" width="9.140625" style="280"/>
    <col min="16120" max="16120" width="16.7109375" style="280" customWidth="1"/>
    <col min="16121" max="16121" width="100.42578125" style="280" customWidth="1"/>
    <col min="16122" max="16122" width="15.7109375" style="280" customWidth="1"/>
    <col min="16123" max="16123" width="9.7109375" style="280" customWidth="1"/>
    <col min="16124" max="16384" width="9.140625" style="280"/>
  </cols>
  <sheetData>
    <row r="1" spans="1:15" x14ac:dyDescent="0.25">
      <c r="A1" s="1898" t="s">
        <v>720</v>
      </c>
      <c r="B1" s="1898"/>
      <c r="C1" s="1898"/>
      <c r="D1" s="1940"/>
      <c r="E1" s="1940"/>
      <c r="F1" s="1940"/>
      <c r="G1" s="1940"/>
      <c r="H1" s="1940"/>
    </row>
    <row r="2" spans="1:15" x14ac:dyDescent="0.25">
      <c r="A2" s="914"/>
      <c r="B2" s="868"/>
      <c r="C2" s="879"/>
      <c r="D2" s="281"/>
      <c r="H2" s="1328"/>
    </row>
    <row r="3" spans="1:15" x14ac:dyDescent="0.25">
      <c r="A3" s="162" t="s">
        <v>85</v>
      </c>
      <c r="B3" s="162"/>
      <c r="C3" s="162"/>
      <c r="D3" s="281"/>
      <c r="E3" s="281"/>
      <c r="F3" s="281"/>
      <c r="H3" s="159" t="s">
        <v>1027</v>
      </c>
    </row>
    <row r="4" spans="1:15" x14ac:dyDescent="0.25">
      <c r="A4" s="1899" t="s">
        <v>837</v>
      </c>
      <c r="B4" s="1899"/>
      <c r="C4" s="1899"/>
      <c r="D4" s="1899"/>
      <c r="E4" s="1899"/>
      <c r="F4" s="1899"/>
      <c r="G4" s="1899"/>
      <c r="H4" s="1899"/>
    </row>
    <row r="5" spans="1:15" x14ac:dyDescent="0.25">
      <c r="A5" s="1899" t="s">
        <v>4</v>
      </c>
      <c r="B5" s="1899"/>
      <c r="C5" s="1899"/>
      <c r="D5" s="1899"/>
      <c r="E5" s="1899"/>
      <c r="F5" s="1899"/>
      <c r="G5" s="1899"/>
      <c r="H5" s="1899"/>
    </row>
    <row r="6" spans="1:15" x14ac:dyDescent="0.25">
      <c r="A6" s="281"/>
      <c r="B6" s="281"/>
      <c r="C6" s="281"/>
      <c r="D6" s="281"/>
      <c r="E6" s="281"/>
      <c r="F6" s="281"/>
    </row>
    <row r="7" spans="1:15" s="283" customFormat="1" ht="42.75" x14ac:dyDescent="0.25">
      <c r="A7" s="969"/>
      <c r="B7" s="970"/>
      <c r="C7" s="939"/>
      <c r="D7" s="619" t="s">
        <v>721</v>
      </c>
      <c r="E7" s="619" t="s">
        <v>722</v>
      </c>
      <c r="F7" s="619" t="s">
        <v>723</v>
      </c>
      <c r="G7" s="657" t="s">
        <v>790</v>
      </c>
      <c r="H7" s="618" t="s">
        <v>549</v>
      </c>
      <c r="I7" s="1114"/>
      <c r="J7" s="1114"/>
      <c r="K7" s="1114"/>
      <c r="L7" s="1114"/>
      <c r="M7" s="1114"/>
      <c r="N7" s="1114"/>
      <c r="O7" s="1114"/>
    </row>
    <row r="8" spans="1:15" s="283" customFormat="1" x14ac:dyDescent="0.25">
      <c r="A8" s="943"/>
      <c r="B8" s="944"/>
      <c r="C8" s="945"/>
      <c r="D8" s="615" t="s">
        <v>11</v>
      </c>
      <c r="E8" s="615" t="s">
        <v>12</v>
      </c>
      <c r="F8" s="615" t="s">
        <v>13</v>
      </c>
      <c r="G8" s="658" t="s">
        <v>14</v>
      </c>
      <c r="H8" s="616" t="s">
        <v>15</v>
      </c>
      <c r="I8" s="1114"/>
      <c r="J8" s="1114"/>
      <c r="K8" s="1114"/>
      <c r="L8" s="1114"/>
      <c r="M8" s="1114"/>
      <c r="N8" s="1114"/>
      <c r="O8" s="1114"/>
    </row>
    <row r="9" spans="1:15" s="176" customFormat="1" ht="14.25" x14ac:dyDescent="0.2">
      <c r="A9" s="946" t="s">
        <v>718</v>
      </c>
      <c r="B9" s="947"/>
      <c r="C9" s="948"/>
      <c r="D9" s="1937"/>
      <c r="E9" s="1937"/>
      <c r="F9" s="1938">
        <f>D9-E9</f>
        <v>0</v>
      </c>
      <c r="G9" s="1694"/>
      <c r="H9" s="1943"/>
      <c r="I9" s="1115"/>
      <c r="J9" s="1115"/>
      <c r="K9" s="1115"/>
      <c r="L9" s="1115"/>
      <c r="M9" s="1115"/>
      <c r="N9" s="1115"/>
      <c r="O9" s="1115"/>
    </row>
    <row r="10" spans="1:15" s="176" customFormat="1" ht="14.25" x14ac:dyDescent="0.2">
      <c r="A10" s="946" t="s">
        <v>864</v>
      </c>
      <c r="B10" s="947"/>
      <c r="C10" s="949"/>
      <c r="D10" s="1535"/>
      <c r="E10" s="1535"/>
      <c r="F10" s="1941"/>
      <c r="G10" s="1942"/>
      <c r="H10" s="1944"/>
      <c r="I10" s="1115"/>
      <c r="J10" s="1115"/>
      <c r="K10" s="1115"/>
      <c r="L10" s="1115"/>
      <c r="M10" s="1115"/>
      <c r="N10" s="1115"/>
      <c r="O10" s="1115"/>
    </row>
    <row r="11" spans="1:15" s="174" customFormat="1" x14ac:dyDescent="0.25">
      <c r="A11" s="1351"/>
      <c r="B11" s="1318" t="s">
        <v>545</v>
      </c>
      <c r="C11" s="1215">
        <v>21</v>
      </c>
      <c r="D11" s="1580"/>
      <c r="E11" s="1580"/>
      <c r="F11" s="1939"/>
      <c r="G11" s="1695"/>
      <c r="H11" s="1582"/>
      <c r="I11" s="887"/>
      <c r="J11" s="887"/>
      <c r="K11" s="887"/>
      <c r="L11" s="887"/>
      <c r="M11" s="887"/>
      <c r="N11" s="887"/>
      <c r="O11" s="887"/>
    </row>
    <row r="12" spans="1:15" s="174" customFormat="1" x14ac:dyDescent="0.25">
      <c r="A12" s="1142"/>
      <c r="B12" s="1319" t="s">
        <v>546</v>
      </c>
      <c r="C12" s="1320">
        <v>22</v>
      </c>
      <c r="D12" s="1113"/>
      <c r="E12" s="1113"/>
      <c r="F12" s="1243">
        <f>D12-E12</f>
        <v>0</v>
      </c>
      <c r="G12" s="990"/>
      <c r="H12" s="991"/>
      <c r="I12" s="887"/>
      <c r="J12" s="887"/>
      <c r="K12" s="887"/>
      <c r="L12" s="887"/>
      <c r="M12" s="887"/>
      <c r="N12" s="887"/>
      <c r="O12" s="887"/>
    </row>
    <row r="13" spans="1:15" s="174" customFormat="1" x14ac:dyDescent="0.25">
      <c r="A13" s="1142"/>
      <c r="B13" s="1319" t="s">
        <v>547</v>
      </c>
      <c r="C13" s="1320">
        <v>23</v>
      </c>
      <c r="D13" s="1113"/>
      <c r="E13" s="1113"/>
      <c r="F13" s="1243">
        <f t="shared" ref="F13:F15" si="0">D13-E13</f>
        <v>0</v>
      </c>
      <c r="G13" s="990"/>
      <c r="H13" s="991"/>
      <c r="I13" s="887"/>
      <c r="J13" s="887"/>
      <c r="K13" s="887"/>
      <c r="L13" s="887"/>
      <c r="M13" s="887"/>
      <c r="N13" s="887"/>
      <c r="O13" s="887"/>
    </row>
    <row r="14" spans="1:15" s="174" customFormat="1" x14ac:dyDescent="0.25">
      <c r="A14" s="1142"/>
      <c r="B14" s="1319" t="s">
        <v>573</v>
      </c>
      <c r="C14" s="1320">
        <v>24</v>
      </c>
      <c r="D14" s="1113"/>
      <c r="E14" s="1113"/>
      <c r="F14" s="1243">
        <f t="shared" si="0"/>
        <v>0</v>
      </c>
      <c r="G14" s="990"/>
      <c r="H14" s="991"/>
      <c r="I14" s="887"/>
      <c r="J14" s="887"/>
      <c r="K14" s="887"/>
      <c r="L14" s="887"/>
      <c r="M14" s="887"/>
      <c r="N14" s="887"/>
      <c r="O14" s="887"/>
    </row>
    <row r="15" spans="1:15" s="174" customFormat="1" x14ac:dyDescent="0.25">
      <c r="A15" s="1142"/>
      <c r="B15" s="1321" t="s">
        <v>868</v>
      </c>
      <c r="C15" s="1320">
        <v>25</v>
      </c>
      <c r="D15" s="1113"/>
      <c r="E15" s="1113"/>
      <c r="F15" s="1243">
        <f t="shared" si="0"/>
        <v>0</v>
      </c>
      <c r="G15" s="990"/>
      <c r="H15" s="991"/>
      <c r="I15" s="887"/>
      <c r="J15" s="887"/>
      <c r="K15" s="887"/>
      <c r="L15" s="887"/>
      <c r="M15" s="887"/>
      <c r="N15" s="887"/>
      <c r="O15" s="887"/>
    </row>
    <row r="16" spans="1:15" s="174" customFormat="1" x14ac:dyDescent="0.25">
      <c r="A16" s="1142"/>
      <c r="B16" s="1319" t="s">
        <v>548</v>
      </c>
      <c r="C16" s="1320">
        <v>26</v>
      </c>
      <c r="D16" s="1113"/>
      <c r="E16" s="1113"/>
      <c r="F16" s="1243">
        <f>D16-E16</f>
        <v>0</v>
      </c>
      <c r="G16" s="990"/>
      <c r="H16" s="991"/>
      <c r="I16" s="887"/>
      <c r="J16" s="887"/>
      <c r="K16" s="887"/>
      <c r="L16" s="887"/>
      <c r="M16" s="887"/>
      <c r="N16" s="887"/>
      <c r="O16" s="887"/>
    </row>
    <row r="17" spans="1:15" s="176" customFormat="1" ht="14.25" x14ac:dyDescent="0.2">
      <c r="A17" s="952" t="s">
        <v>865</v>
      </c>
      <c r="B17" s="1352"/>
      <c r="C17" s="954">
        <v>27</v>
      </c>
      <c r="D17" s="1353">
        <f>SUM(D9:D16)</f>
        <v>0</v>
      </c>
      <c r="E17" s="1353">
        <f t="shared" ref="E17" si="1">SUM(E9:E16)</f>
        <v>0</v>
      </c>
      <c r="F17" s="1353">
        <f>SUM(F9:F16)</f>
        <v>0</v>
      </c>
      <c r="G17" s="1354">
        <f>SUM(G9:G16)</f>
        <v>0</v>
      </c>
      <c r="H17" s="1355">
        <f>SUM(H9:H16)</f>
        <v>0</v>
      </c>
      <c r="I17" s="1115"/>
      <c r="J17" s="1115"/>
      <c r="K17" s="1115"/>
      <c r="L17" s="1115"/>
      <c r="M17" s="1115"/>
      <c r="N17" s="1115"/>
      <c r="O17" s="1115"/>
    </row>
    <row r="18" spans="1:15" s="176" customFormat="1" ht="14.25" x14ac:dyDescent="0.2">
      <c r="A18" s="955" t="s">
        <v>866</v>
      </c>
      <c r="B18" s="956"/>
      <c r="C18" s="957"/>
      <c r="D18" s="1937"/>
      <c r="E18" s="1937"/>
      <c r="F18" s="1938">
        <f>D18-E18</f>
        <v>0</v>
      </c>
      <c r="G18" s="1694"/>
      <c r="H18" s="1525"/>
      <c r="I18" s="1115"/>
      <c r="J18" s="1115"/>
      <c r="K18" s="1115"/>
      <c r="L18" s="1115"/>
      <c r="M18" s="1115"/>
      <c r="N18" s="1115"/>
      <c r="O18" s="1115"/>
    </row>
    <row r="19" spans="1:15" s="174" customFormat="1" x14ac:dyDescent="0.25">
      <c r="A19" s="1140"/>
      <c r="B19" s="1322" t="s">
        <v>573</v>
      </c>
      <c r="C19" s="918">
        <v>40</v>
      </c>
      <c r="D19" s="1580"/>
      <c r="E19" s="1580"/>
      <c r="F19" s="1939"/>
      <c r="G19" s="1695"/>
      <c r="H19" s="1526"/>
      <c r="I19" s="887"/>
      <c r="J19" s="887"/>
      <c r="K19" s="887"/>
      <c r="L19" s="887"/>
      <c r="M19" s="887"/>
      <c r="N19" s="887"/>
      <c r="O19" s="887"/>
    </row>
    <row r="20" spans="1:15" s="174" customFormat="1" x14ac:dyDescent="0.25">
      <c r="A20" s="1142"/>
      <c r="B20" s="1319" t="s">
        <v>861</v>
      </c>
      <c r="C20" s="1320">
        <v>41</v>
      </c>
      <c r="D20" s="1113"/>
      <c r="E20" s="1113"/>
      <c r="F20" s="1243">
        <f t="shared" ref="F20:F21" si="2">D20-E20</f>
        <v>0</v>
      </c>
      <c r="G20" s="990"/>
      <c r="H20" s="991"/>
      <c r="I20" s="887"/>
      <c r="J20" s="887"/>
      <c r="K20" s="887"/>
      <c r="L20" s="887"/>
      <c r="M20" s="887"/>
      <c r="N20" s="887"/>
      <c r="O20" s="887"/>
    </row>
    <row r="21" spans="1:15" s="174" customFormat="1" x14ac:dyDescent="0.25">
      <c r="A21" s="1142"/>
      <c r="B21" s="1321" t="s">
        <v>862</v>
      </c>
      <c r="C21" s="1320">
        <v>42</v>
      </c>
      <c r="D21" s="1113"/>
      <c r="E21" s="1113"/>
      <c r="F21" s="1243">
        <f t="shared" si="2"/>
        <v>0</v>
      </c>
      <c r="G21" s="990"/>
      <c r="H21" s="991"/>
      <c r="I21" s="887"/>
      <c r="J21" s="887"/>
      <c r="K21" s="887"/>
      <c r="L21" s="887"/>
      <c r="M21" s="887"/>
      <c r="N21" s="887"/>
      <c r="O21" s="887"/>
    </row>
    <row r="22" spans="1:15" s="174" customFormat="1" x14ac:dyDescent="0.25">
      <c r="A22" s="952" t="s">
        <v>867</v>
      </c>
      <c r="B22" s="953"/>
      <c r="C22" s="954">
        <v>49</v>
      </c>
      <c r="D22" s="1353">
        <f>SUM(D18:D21)</f>
        <v>0</v>
      </c>
      <c r="E22" s="1353">
        <f t="shared" ref="E22" si="3">SUM(E18:E21)</f>
        <v>0</v>
      </c>
      <c r="F22" s="1353">
        <f>SUM(F18:F21)</f>
        <v>0</v>
      </c>
      <c r="G22" s="1354">
        <f>SUM(G18:G21)</f>
        <v>0</v>
      </c>
      <c r="H22" s="1355">
        <f>SUM(H18:H21)</f>
        <v>0</v>
      </c>
      <c r="I22" s="887"/>
      <c r="J22" s="887"/>
      <c r="K22" s="887"/>
      <c r="L22" s="887"/>
      <c r="M22" s="887"/>
      <c r="N22" s="887"/>
      <c r="O22" s="887"/>
    </row>
    <row r="23" spans="1:15" s="174" customFormat="1" x14ac:dyDescent="0.25">
      <c r="A23" s="959" t="s">
        <v>719</v>
      </c>
      <c r="B23" s="960"/>
      <c r="C23" s="961">
        <v>50</v>
      </c>
      <c r="D23" s="1353"/>
      <c r="E23" s="1353"/>
      <c r="F23" s="1356"/>
      <c r="G23" s="1354"/>
      <c r="H23" s="1355"/>
      <c r="I23" s="887"/>
      <c r="J23" s="887"/>
      <c r="K23" s="887"/>
      <c r="L23" s="887"/>
      <c r="M23" s="887"/>
      <c r="N23" s="887"/>
      <c r="O23" s="887"/>
    </row>
    <row r="24" spans="1:15" s="174" customFormat="1" x14ac:dyDescent="0.25">
      <c r="A24" s="962" t="s">
        <v>382</v>
      </c>
      <c r="B24" s="963"/>
      <c r="C24" s="971">
        <v>99</v>
      </c>
      <c r="D24" s="1353">
        <f>D17+D22+D23</f>
        <v>0</v>
      </c>
      <c r="E24" s="1353">
        <f t="shared" ref="E24:F24" si="4">E17+E22+E23</f>
        <v>0</v>
      </c>
      <c r="F24" s="1353">
        <f t="shared" si="4"/>
        <v>0</v>
      </c>
      <c r="G24" s="1354">
        <f>G17+G22+G23</f>
        <v>0</v>
      </c>
      <c r="H24" s="1355">
        <f>H17+H22+H23</f>
        <v>0</v>
      </c>
      <c r="I24" s="887"/>
      <c r="J24" s="887"/>
      <c r="K24" s="887"/>
      <c r="L24" s="887"/>
      <c r="M24" s="887"/>
      <c r="N24" s="887"/>
      <c r="O24" s="887"/>
    </row>
    <row r="25" spans="1:15" s="174" customFormat="1" x14ac:dyDescent="0.25">
      <c r="I25" s="887"/>
      <c r="J25" s="887"/>
      <c r="K25" s="887"/>
      <c r="L25" s="887"/>
      <c r="M25" s="887"/>
      <c r="N25" s="887"/>
      <c r="O25" s="887"/>
    </row>
    <row r="26" spans="1:15" s="174" customFormat="1" x14ac:dyDescent="0.25">
      <c r="I26" s="887"/>
      <c r="J26" s="887"/>
      <c r="K26" s="887"/>
      <c r="L26" s="887"/>
      <c r="M26" s="887"/>
      <c r="N26" s="887"/>
      <c r="O26" s="887"/>
    </row>
    <row r="27" spans="1:15" s="174" customFormat="1" x14ac:dyDescent="0.25">
      <c r="I27" s="887"/>
      <c r="J27" s="887"/>
      <c r="K27" s="887"/>
      <c r="L27" s="887"/>
      <c r="M27" s="887"/>
      <c r="N27" s="887"/>
      <c r="O27" s="887"/>
    </row>
    <row r="28" spans="1:15" s="174" customFormat="1" x14ac:dyDescent="0.25">
      <c r="I28" s="887"/>
      <c r="J28" s="887"/>
      <c r="K28" s="887"/>
      <c r="L28" s="887"/>
      <c r="M28" s="887"/>
      <c r="N28" s="887"/>
      <c r="O28" s="887"/>
    </row>
    <row r="29" spans="1:15" s="174" customFormat="1" x14ac:dyDescent="0.25">
      <c r="I29" s="887"/>
      <c r="J29" s="887"/>
      <c r="K29" s="887"/>
      <c r="L29" s="887"/>
      <c r="M29" s="887"/>
      <c r="N29" s="887"/>
      <c r="O29" s="887"/>
    </row>
    <row r="30" spans="1:15" s="174" customFormat="1" x14ac:dyDescent="0.25">
      <c r="I30" s="887"/>
      <c r="J30" s="887"/>
      <c r="K30" s="887"/>
      <c r="L30" s="887"/>
      <c r="M30" s="887"/>
      <c r="N30" s="887"/>
      <c r="O30" s="887"/>
    </row>
    <row r="31" spans="1:15" s="174" customFormat="1" x14ac:dyDescent="0.25">
      <c r="I31" s="887"/>
      <c r="J31" s="887"/>
      <c r="K31" s="887"/>
      <c r="L31" s="887"/>
      <c r="M31" s="887"/>
      <c r="N31" s="887"/>
      <c r="O31" s="887"/>
    </row>
    <row r="32" spans="1:15" s="174" customFormat="1" x14ac:dyDescent="0.25">
      <c r="I32" s="887"/>
      <c r="J32" s="887"/>
      <c r="K32" s="887"/>
      <c r="L32" s="887"/>
      <c r="M32" s="887"/>
      <c r="N32" s="887"/>
      <c r="O32" s="887"/>
    </row>
    <row r="33" spans="1:15" s="174" customFormat="1" x14ac:dyDescent="0.25">
      <c r="I33" s="887"/>
      <c r="J33" s="887"/>
      <c r="K33" s="887"/>
      <c r="L33" s="887"/>
      <c r="M33" s="887"/>
      <c r="N33" s="887"/>
      <c r="O33" s="887"/>
    </row>
    <row r="34" spans="1:15" s="174" customFormat="1" x14ac:dyDescent="0.25">
      <c r="I34" s="887"/>
      <c r="J34" s="887"/>
      <c r="K34" s="887"/>
      <c r="L34" s="887"/>
      <c r="M34" s="887"/>
      <c r="N34" s="887"/>
      <c r="O34" s="887"/>
    </row>
    <row r="35" spans="1:15" s="174" customFormat="1" x14ac:dyDescent="0.25">
      <c r="I35" s="887"/>
      <c r="J35" s="887"/>
      <c r="K35" s="887"/>
      <c r="L35" s="887"/>
      <c r="M35" s="887"/>
      <c r="N35" s="887"/>
      <c r="O35" s="887"/>
    </row>
    <row r="36" spans="1:15" s="174" customFormat="1" x14ac:dyDescent="0.25">
      <c r="A36" s="175"/>
      <c r="B36" s="175"/>
      <c r="C36" s="175"/>
      <c r="I36" s="887"/>
      <c r="J36" s="887"/>
      <c r="K36" s="887"/>
      <c r="L36" s="887"/>
      <c r="M36" s="887"/>
      <c r="N36" s="887"/>
      <c r="O36" s="887"/>
    </row>
    <row r="37" spans="1:15" s="174" customFormat="1" x14ac:dyDescent="0.25">
      <c r="I37" s="887"/>
      <c r="J37" s="887"/>
      <c r="K37" s="887"/>
      <c r="L37" s="887"/>
      <c r="M37" s="887"/>
      <c r="N37" s="887"/>
      <c r="O37" s="887"/>
    </row>
    <row r="38" spans="1:15" s="174" customFormat="1" x14ac:dyDescent="0.25">
      <c r="I38" s="887"/>
      <c r="J38" s="887"/>
      <c r="K38" s="887"/>
      <c r="L38" s="887"/>
      <c r="M38" s="887"/>
      <c r="N38" s="887"/>
      <c r="O38" s="887"/>
    </row>
    <row r="39" spans="1:15" s="174" customFormat="1" x14ac:dyDescent="0.25">
      <c r="I39" s="887"/>
      <c r="J39" s="887"/>
      <c r="K39" s="887"/>
      <c r="L39" s="887"/>
      <c r="M39" s="887"/>
      <c r="N39" s="887"/>
      <c r="O39" s="887"/>
    </row>
    <row r="40" spans="1:15" s="174" customFormat="1" x14ac:dyDescent="0.25">
      <c r="I40" s="887"/>
      <c r="J40" s="887"/>
      <c r="K40" s="887"/>
      <c r="L40" s="887"/>
      <c r="M40" s="887"/>
      <c r="N40" s="887"/>
      <c r="O40" s="887"/>
    </row>
    <row r="41" spans="1:15" s="174" customFormat="1" x14ac:dyDescent="0.25">
      <c r="I41" s="887"/>
      <c r="J41" s="887"/>
      <c r="K41" s="887"/>
      <c r="L41" s="887"/>
      <c r="M41" s="887"/>
      <c r="N41" s="887"/>
      <c r="O41" s="887"/>
    </row>
    <row r="42" spans="1:15" s="174" customFormat="1" x14ac:dyDescent="0.25">
      <c r="I42" s="887"/>
      <c r="J42" s="887"/>
      <c r="K42" s="887"/>
      <c r="L42" s="887"/>
      <c r="M42" s="887"/>
      <c r="N42" s="887"/>
      <c r="O42" s="887"/>
    </row>
    <row r="43" spans="1:15" s="174" customFormat="1" x14ac:dyDescent="0.25">
      <c r="I43" s="887"/>
      <c r="J43" s="887"/>
      <c r="K43" s="887"/>
      <c r="L43" s="887"/>
      <c r="M43" s="887"/>
      <c r="N43" s="887"/>
      <c r="O43" s="887"/>
    </row>
    <row r="44" spans="1:15" s="174" customFormat="1" x14ac:dyDescent="0.25">
      <c r="I44" s="887"/>
      <c r="J44" s="887"/>
      <c r="K44" s="887"/>
      <c r="L44" s="887"/>
      <c r="M44" s="887"/>
      <c r="N44" s="887"/>
      <c r="O44" s="887"/>
    </row>
    <row r="45" spans="1:15" s="174" customFormat="1" x14ac:dyDescent="0.25">
      <c r="I45" s="887"/>
      <c r="J45" s="887"/>
      <c r="K45" s="887"/>
      <c r="L45" s="887"/>
      <c r="M45" s="887"/>
      <c r="N45" s="887"/>
      <c r="O45" s="887"/>
    </row>
    <row r="46" spans="1:15" s="174" customFormat="1" x14ac:dyDescent="0.25">
      <c r="I46" s="887"/>
      <c r="J46" s="887"/>
      <c r="K46" s="887"/>
      <c r="L46" s="887"/>
      <c r="M46" s="887"/>
      <c r="N46" s="887"/>
      <c r="O46" s="887"/>
    </row>
    <row r="47" spans="1:15" s="174" customFormat="1" x14ac:dyDescent="0.25">
      <c r="I47" s="887"/>
      <c r="J47" s="887"/>
      <c r="K47" s="887"/>
      <c r="L47" s="887"/>
      <c r="M47" s="887"/>
      <c r="N47" s="887"/>
      <c r="O47" s="887"/>
    </row>
    <row r="48" spans="1:15" s="174" customFormat="1" x14ac:dyDescent="0.25">
      <c r="I48" s="887"/>
      <c r="J48" s="887"/>
      <c r="K48" s="887"/>
      <c r="L48" s="887"/>
      <c r="M48" s="887"/>
      <c r="N48" s="887"/>
      <c r="O48" s="887"/>
    </row>
    <row r="49" spans="9:15" s="174" customFormat="1" x14ac:dyDescent="0.25">
      <c r="I49" s="887"/>
      <c r="J49" s="887"/>
      <c r="K49" s="887"/>
      <c r="L49" s="887"/>
      <c r="M49" s="887"/>
      <c r="N49" s="887"/>
      <c r="O49" s="887"/>
    </row>
    <row r="50" spans="9:15" s="174" customFormat="1" x14ac:dyDescent="0.25">
      <c r="I50" s="887"/>
      <c r="J50" s="887"/>
      <c r="K50" s="887"/>
      <c r="L50" s="887"/>
      <c r="M50" s="887"/>
      <c r="N50" s="887"/>
      <c r="O50" s="887"/>
    </row>
    <row r="51" spans="9:15" s="174" customFormat="1" x14ac:dyDescent="0.25">
      <c r="I51" s="887"/>
      <c r="J51" s="887"/>
      <c r="K51" s="887"/>
      <c r="L51" s="887"/>
      <c r="M51" s="887"/>
      <c r="N51" s="887"/>
      <c r="O51" s="887"/>
    </row>
    <row r="52" spans="9:15" s="174" customFormat="1" x14ac:dyDescent="0.25">
      <c r="I52" s="887"/>
      <c r="J52" s="887"/>
      <c r="K52" s="887"/>
      <c r="L52" s="887"/>
      <c r="M52" s="887"/>
      <c r="N52" s="887"/>
      <c r="O52" s="887"/>
    </row>
    <row r="53" spans="9:15" s="174" customFormat="1" x14ac:dyDescent="0.25">
      <c r="I53" s="887"/>
      <c r="J53" s="887"/>
      <c r="K53" s="887"/>
      <c r="L53" s="887"/>
      <c r="M53" s="887"/>
      <c r="N53" s="887"/>
      <c r="O53" s="887"/>
    </row>
    <row r="54" spans="9:15" s="174" customFormat="1" x14ac:dyDescent="0.25">
      <c r="I54" s="887"/>
      <c r="J54" s="887"/>
      <c r="K54" s="887"/>
      <c r="L54" s="887"/>
      <c r="M54" s="887"/>
      <c r="N54" s="887"/>
      <c r="O54" s="887"/>
    </row>
    <row r="55" spans="9:15" s="174" customFormat="1" x14ac:dyDescent="0.25">
      <c r="I55" s="887"/>
      <c r="J55" s="887"/>
      <c r="K55" s="887"/>
      <c r="L55" s="887"/>
      <c r="M55" s="887"/>
      <c r="N55" s="887"/>
      <c r="O55" s="887"/>
    </row>
    <row r="56" spans="9:15" s="174" customFormat="1" x14ac:dyDescent="0.25">
      <c r="I56" s="887"/>
      <c r="J56" s="887"/>
      <c r="K56" s="887"/>
      <c r="L56" s="887"/>
      <c r="M56" s="887"/>
      <c r="N56" s="887"/>
      <c r="O56" s="887"/>
    </row>
    <row r="57" spans="9:15" s="174" customFormat="1" x14ac:dyDescent="0.25">
      <c r="I57" s="887"/>
      <c r="J57" s="887"/>
      <c r="K57" s="887"/>
      <c r="L57" s="887"/>
      <c r="M57" s="887"/>
      <c r="N57" s="887"/>
      <c r="O57" s="887"/>
    </row>
    <row r="58" spans="9:15" s="174" customFormat="1" x14ac:dyDescent="0.25">
      <c r="I58" s="887"/>
      <c r="J58" s="887"/>
      <c r="K58" s="887"/>
      <c r="L58" s="887"/>
      <c r="M58" s="887"/>
      <c r="N58" s="887"/>
      <c r="O58" s="887"/>
    </row>
    <row r="59" spans="9:15" s="174" customFormat="1" x14ac:dyDescent="0.25">
      <c r="I59" s="887"/>
      <c r="J59" s="887"/>
      <c r="K59" s="887"/>
      <c r="L59" s="887"/>
      <c r="M59" s="887"/>
      <c r="N59" s="887"/>
      <c r="O59" s="887"/>
    </row>
    <row r="60" spans="9:15" s="174" customFormat="1" x14ac:dyDescent="0.25">
      <c r="I60" s="887"/>
      <c r="J60" s="887"/>
      <c r="K60" s="887"/>
      <c r="L60" s="887"/>
      <c r="M60" s="887"/>
      <c r="N60" s="887"/>
      <c r="O60" s="887"/>
    </row>
    <row r="61" spans="9:15" s="174" customFormat="1" x14ac:dyDescent="0.25">
      <c r="I61" s="887"/>
      <c r="J61" s="887"/>
      <c r="K61" s="887"/>
      <c r="L61" s="887"/>
      <c r="M61" s="887"/>
      <c r="N61" s="887"/>
      <c r="O61" s="887"/>
    </row>
    <row r="62" spans="9:15" s="174" customFormat="1" x14ac:dyDescent="0.25">
      <c r="I62" s="887"/>
      <c r="J62" s="887"/>
      <c r="K62" s="887"/>
      <c r="L62" s="887"/>
      <c r="M62" s="887"/>
      <c r="N62" s="887"/>
      <c r="O62" s="887"/>
    </row>
    <row r="63" spans="9:15" s="174" customFormat="1" x14ac:dyDescent="0.25">
      <c r="I63" s="887"/>
      <c r="J63" s="887"/>
      <c r="K63" s="887"/>
      <c r="L63" s="887"/>
      <c r="M63" s="887"/>
      <c r="N63" s="887"/>
      <c r="O63" s="887"/>
    </row>
    <row r="64" spans="9:15" s="174" customFormat="1" x14ac:dyDescent="0.25">
      <c r="I64" s="887"/>
      <c r="J64" s="887"/>
      <c r="K64" s="887"/>
      <c r="L64" s="887"/>
      <c r="M64" s="887"/>
      <c r="N64" s="887"/>
      <c r="O64" s="887"/>
    </row>
    <row r="65" spans="9:15" s="174" customFormat="1" x14ac:dyDescent="0.25">
      <c r="I65" s="887"/>
      <c r="J65" s="887"/>
      <c r="K65" s="887"/>
      <c r="L65" s="887"/>
      <c r="M65" s="887"/>
      <c r="N65" s="887"/>
      <c r="O65" s="887"/>
    </row>
    <row r="66" spans="9:15" s="174" customFormat="1" x14ac:dyDescent="0.25">
      <c r="I66" s="887"/>
      <c r="J66" s="887"/>
      <c r="K66" s="887"/>
      <c r="L66" s="887"/>
      <c r="M66" s="887"/>
      <c r="N66" s="887"/>
      <c r="O66" s="887"/>
    </row>
    <row r="67" spans="9:15" s="174" customFormat="1" x14ac:dyDescent="0.25">
      <c r="I67" s="887"/>
      <c r="J67" s="887"/>
      <c r="K67" s="887"/>
      <c r="L67" s="887"/>
      <c r="M67" s="887"/>
      <c r="N67" s="887"/>
      <c r="O67" s="887"/>
    </row>
    <row r="68" spans="9:15" s="174" customFormat="1" x14ac:dyDescent="0.25">
      <c r="I68" s="887"/>
      <c r="J68" s="887"/>
      <c r="K68" s="887"/>
      <c r="L68" s="887"/>
      <c r="M68" s="887"/>
      <c r="N68" s="887"/>
      <c r="O68" s="887"/>
    </row>
    <row r="69" spans="9:15" s="174" customFormat="1" x14ac:dyDescent="0.25">
      <c r="I69" s="887"/>
      <c r="J69" s="887"/>
      <c r="K69" s="887"/>
      <c r="L69" s="887"/>
      <c r="M69" s="887"/>
      <c r="N69" s="887"/>
      <c r="O69" s="887"/>
    </row>
    <row r="70" spans="9:15" s="174" customFormat="1" x14ac:dyDescent="0.25">
      <c r="I70" s="887"/>
      <c r="J70" s="887"/>
      <c r="K70" s="887"/>
      <c r="L70" s="887"/>
      <c r="M70" s="887"/>
      <c r="N70" s="887"/>
      <c r="O70" s="887"/>
    </row>
    <row r="71" spans="9:15" s="174" customFormat="1" x14ac:dyDescent="0.25">
      <c r="I71" s="887"/>
      <c r="J71" s="887"/>
      <c r="K71" s="887"/>
      <c r="L71" s="887"/>
      <c r="M71" s="887"/>
      <c r="N71" s="887"/>
      <c r="O71" s="887"/>
    </row>
    <row r="72" spans="9:15" s="174" customFormat="1" x14ac:dyDescent="0.25">
      <c r="I72" s="887"/>
      <c r="J72" s="887"/>
      <c r="K72" s="887"/>
      <c r="L72" s="887"/>
      <c r="M72" s="887"/>
      <c r="N72" s="887"/>
      <c r="O72" s="887"/>
    </row>
    <row r="73" spans="9:15" s="174" customFormat="1" x14ac:dyDescent="0.25">
      <c r="I73" s="887"/>
      <c r="J73" s="887"/>
      <c r="K73" s="887"/>
      <c r="L73" s="887"/>
      <c r="M73" s="887"/>
      <c r="N73" s="887"/>
      <c r="O73" s="887"/>
    </row>
    <row r="74" spans="9:15" s="174" customFormat="1" x14ac:dyDescent="0.25">
      <c r="I74" s="887"/>
      <c r="J74" s="887"/>
      <c r="K74" s="887"/>
      <c r="L74" s="887"/>
      <c r="M74" s="887"/>
      <c r="N74" s="887"/>
      <c r="O74" s="887"/>
    </row>
    <row r="75" spans="9:15" s="174" customFormat="1" x14ac:dyDescent="0.25">
      <c r="I75" s="887"/>
      <c r="J75" s="887"/>
      <c r="K75" s="887"/>
      <c r="L75" s="887"/>
      <c r="M75" s="887"/>
      <c r="N75" s="887"/>
      <c r="O75" s="887"/>
    </row>
    <row r="76" spans="9:15" s="174" customFormat="1" x14ac:dyDescent="0.25">
      <c r="I76" s="887"/>
      <c r="J76" s="887"/>
      <c r="K76" s="887"/>
      <c r="L76" s="887"/>
      <c r="M76" s="887"/>
      <c r="N76" s="887"/>
      <c r="O76" s="887"/>
    </row>
    <row r="77" spans="9:15" s="174" customFormat="1" x14ac:dyDescent="0.25">
      <c r="I77" s="887"/>
      <c r="J77" s="887"/>
      <c r="K77" s="887"/>
      <c r="L77" s="887"/>
      <c r="M77" s="887"/>
      <c r="N77" s="887"/>
      <c r="O77" s="887"/>
    </row>
    <row r="78" spans="9:15" s="174" customFormat="1" x14ac:dyDescent="0.25">
      <c r="I78" s="887"/>
      <c r="J78" s="887"/>
      <c r="K78" s="887"/>
      <c r="L78" s="887"/>
      <c r="M78" s="887"/>
      <c r="N78" s="887"/>
      <c r="O78" s="887"/>
    </row>
    <row r="79" spans="9:15" s="174" customFormat="1" x14ac:dyDescent="0.25">
      <c r="I79" s="887"/>
      <c r="J79" s="887"/>
      <c r="K79" s="887"/>
      <c r="L79" s="887"/>
      <c r="M79" s="887"/>
      <c r="N79" s="887"/>
      <c r="O79" s="887"/>
    </row>
    <row r="80" spans="9:15" s="174" customFormat="1" x14ac:dyDescent="0.25">
      <c r="I80" s="887"/>
      <c r="J80" s="887"/>
      <c r="K80" s="887"/>
      <c r="L80" s="887"/>
      <c r="M80" s="887"/>
      <c r="N80" s="887"/>
      <c r="O80" s="887"/>
    </row>
    <row r="81" spans="9:15" s="174" customFormat="1" x14ac:dyDescent="0.25">
      <c r="I81" s="887"/>
      <c r="J81" s="887"/>
      <c r="K81" s="887"/>
      <c r="L81" s="887"/>
      <c r="M81" s="887"/>
      <c r="N81" s="887"/>
      <c r="O81" s="887"/>
    </row>
    <row r="82" spans="9:15" s="174" customFormat="1" x14ac:dyDescent="0.25">
      <c r="I82" s="887"/>
      <c r="J82" s="887"/>
      <c r="K82" s="887"/>
      <c r="L82" s="887"/>
      <c r="M82" s="887"/>
      <c r="N82" s="887"/>
      <c r="O82" s="887"/>
    </row>
    <row r="83" spans="9:15" s="174" customFormat="1" x14ac:dyDescent="0.25">
      <c r="I83" s="887"/>
      <c r="J83" s="887"/>
      <c r="K83" s="887"/>
      <c r="L83" s="887"/>
      <c r="M83" s="887"/>
      <c r="N83" s="887"/>
      <c r="O83" s="887"/>
    </row>
    <row r="84" spans="9:15" s="174" customFormat="1" x14ac:dyDescent="0.25">
      <c r="I84" s="887"/>
      <c r="J84" s="887"/>
      <c r="K84" s="887"/>
      <c r="L84" s="887"/>
      <c r="M84" s="887"/>
      <c r="N84" s="887"/>
      <c r="O84" s="887"/>
    </row>
    <row r="85" spans="9:15" s="174" customFormat="1" x14ac:dyDescent="0.25">
      <c r="I85" s="887"/>
      <c r="J85" s="887"/>
      <c r="K85" s="887"/>
      <c r="L85" s="887"/>
      <c r="M85" s="887"/>
      <c r="N85" s="887"/>
      <c r="O85" s="887"/>
    </row>
    <row r="86" spans="9:15" s="174" customFormat="1" x14ac:dyDescent="0.25">
      <c r="I86" s="887"/>
      <c r="J86" s="887"/>
      <c r="K86" s="887"/>
      <c r="L86" s="887"/>
      <c r="M86" s="887"/>
      <c r="N86" s="887"/>
      <c r="O86" s="887"/>
    </row>
    <row r="87" spans="9:15" s="174" customFormat="1" x14ac:dyDescent="0.25">
      <c r="I87" s="887"/>
      <c r="J87" s="887"/>
      <c r="K87" s="887"/>
      <c r="L87" s="887"/>
      <c r="M87" s="887"/>
      <c r="N87" s="887"/>
      <c r="O87" s="887"/>
    </row>
    <row r="88" spans="9:15" s="174" customFormat="1" x14ac:dyDescent="0.25">
      <c r="I88" s="887"/>
      <c r="J88" s="887"/>
      <c r="K88" s="887"/>
      <c r="L88" s="887"/>
      <c r="M88" s="887"/>
      <c r="N88" s="887"/>
      <c r="O88" s="887"/>
    </row>
    <row r="89" spans="9:15" s="174" customFormat="1" x14ac:dyDescent="0.25">
      <c r="I89" s="887"/>
      <c r="J89" s="887"/>
      <c r="K89" s="887"/>
      <c r="L89" s="887"/>
      <c r="M89" s="887"/>
      <c r="N89" s="887"/>
      <c r="O89" s="887"/>
    </row>
    <row r="90" spans="9:15" s="174" customFormat="1" x14ac:dyDescent="0.25">
      <c r="I90" s="887"/>
      <c r="J90" s="887"/>
      <c r="K90" s="887"/>
      <c r="L90" s="887"/>
      <c r="M90" s="887"/>
      <c r="N90" s="887"/>
      <c r="O90" s="887"/>
    </row>
    <row r="91" spans="9:15" s="174" customFormat="1" x14ac:dyDescent="0.25">
      <c r="I91" s="887"/>
      <c r="J91" s="887"/>
      <c r="K91" s="887"/>
      <c r="L91" s="887"/>
      <c r="M91" s="887"/>
      <c r="N91" s="887"/>
      <c r="O91" s="887"/>
    </row>
    <row r="92" spans="9:15" s="174" customFormat="1" x14ac:dyDescent="0.25">
      <c r="I92" s="887"/>
      <c r="J92" s="887"/>
      <c r="K92" s="887"/>
      <c r="L92" s="887"/>
      <c r="M92" s="887"/>
      <c r="N92" s="887"/>
      <c r="O92" s="887"/>
    </row>
    <row r="93" spans="9:15" s="174" customFormat="1" x14ac:dyDescent="0.25">
      <c r="I93" s="887"/>
      <c r="J93" s="887"/>
      <c r="K93" s="887"/>
      <c r="L93" s="887"/>
      <c r="M93" s="887"/>
      <c r="N93" s="887"/>
      <c r="O93" s="887"/>
    </row>
    <row r="94" spans="9:15" s="174" customFormat="1" x14ac:dyDescent="0.25">
      <c r="I94" s="887"/>
      <c r="J94" s="887"/>
      <c r="K94" s="887"/>
      <c r="L94" s="887"/>
      <c r="M94" s="887"/>
      <c r="N94" s="887"/>
      <c r="O94" s="887"/>
    </row>
    <row r="95" spans="9:15" s="174" customFormat="1" x14ac:dyDescent="0.25">
      <c r="I95" s="887"/>
      <c r="J95" s="887"/>
      <c r="K95" s="887"/>
      <c r="L95" s="887"/>
      <c r="M95" s="887"/>
      <c r="N95" s="887"/>
      <c r="O95" s="887"/>
    </row>
    <row r="96" spans="9:15" s="174" customFormat="1" x14ac:dyDescent="0.25">
      <c r="I96" s="887"/>
      <c r="J96" s="887"/>
      <c r="K96" s="887"/>
      <c r="L96" s="887"/>
      <c r="M96" s="887"/>
      <c r="N96" s="887"/>
      <c r="O96" s="887"/>
    </row>
    <row r="97" spans="9:15" s="174" customFormat="1" x14ac:dyDescent="0.25">
      <c r="I97" s="887"/>
      <c r="J97" s="887"/>
      <c r="K97" s="887"/>
      <c r="L97" s="887"/>
      <c r="M97" s="887"/>
      <c r="N97" s="887"/>
      <c r="O97" s="887"/>
    </row>
    <row r="98" spans="9:15" s="174" customFormat="1" x14ac:dyDescent="0.25">
      <c r="I98" s="887"/>
      <c r="J98" s="887"/>
      <c r="K98" s="887"/>
      <c r="L98" s="887"/>
      <c r="M98" s="887"/>
      <c r="N98" s="887"/>
      <c r="O98" s="887"/>
    </row>
    <row r="99" spans="9:15" s="174" customFormat="1" x14ac:dyDescent="0.25">
      <c r="I99" s="887"/>
      <c r="J99" s="887"/>
      <c r="K99" s="887"/>
      <c r="L99" s="887"/>
      <c r="M99" s="887"/>
      <c r="N99" s="887"/>
      <c r="O99" s="887"/>
    </row>
    <row r="100" spans="9:15" s="174" customFormat="1" x14ac:dyDescent="0.25">
      <c r="I100" s="887"/>
      <c r="J100" s="887"/>
      <c r="K100" s="887"/>
      <c r="L100" s="887"/>
      <c r="M100" s="887"/>
      <c r="N100" s="887"/>
      <c r="O100" s="887"/>
    </row>
    <row r="101" spans="9:15" s="174" customFormat="1" x14ac:dyDescent="0.25">
      <c r="I101" s="887"/>
      <c r="J101" s="887"/>
      <c r="K101" s="887"/>
      <c r="L101" s="887"/>
      <c r="M101" s="887"/>
      <c r="N101" s="887"/>
      <c r="O101" s="887"/>
    </row>
    <row r="102" spans="9:15" s="174" customFormat="1" x14ac:dyDescent="0.25">
      <c r="I102" s="887"/>
      <c r="J102" s="887"/>
      <c r="K102" s="887"/>
      <c r="L102" s="887"/>
      <c r="M102" s="887"/>
      <c r="N102" s="887"/>
      <c r="O102" s="887"/>
    </row>
    <row r="103" spans="9:15" s="174" customFormat="1" x14ac:dyDescent="0.25">
      <c r="I103" s="887"/>
      <c r="J103" s="887"/>
      <c r="K103" s="887"/>
      <c r="L103" s="887"/>
      <c r="M103" s="887"/>
      <c r="N103" s="887"/>
      <c r="O103" s="887"/>
    </row>
    <row r="104" spans="9:15" s="174" customFormat="1" x14ac:dyDescent="0.25">
      <c r="I104" s="887"/>
      <c r="J104" s="887"/>
      <c r="K104" s="887"/>
      <c r="L104" s="887"/>
      <c r="M104" s="887"/>
      <c r="N104" s="887"/>
      <c r="O104" s="887"/>
    </row>
    <row r="105" spans="9:15" s="174" customFormat="1" x14ac:dyDescent="0.25">
      <c r="I105" s="887"/>
      <c r="J105" s="887"/>
      <c r="K105" s="887"/>
      <c r="L105" s="887"/>
      <c r="M105" s="887"/>
      <c r="N105" s="887"/>
      <c r="O105" s="887"/>
    </row>
    <row r="106" spans="9:15" s="174" customFormat="1" x14ac:dyDescent="0.25">
      <c r="I106" s="887"/>
      <c r="J106" s="887"/>
      <c r="K106" s="887"/>
      <c r="L106" s="887"/>
      <c r="M106" s="887"/>
      <c r="N106" s="887"/>
      <c r="O106" s="887"/>
    </row>
    <row r="107" spans="9:15" s="174" customFormat="1" x14ac:dyDescent="0.25">
      <c r="I107" s="887"/>
      <c r="J107" s="887"/>
      <c r="K107" s="887"/>
      <c r="L107" s="887"/>
      <c r="M107" s="887"/>
      <c r="N107" s="887"/>
      <c r="O107" s="887"/>
    </row>
    <row r="108" spans="9:15" s="174" customFormat="1" x14ac:dyDescent="0.25">
      <c r="I108" s="887"/>
      <c r="J108" s="887"/>
      <c r="K108" s="887"/>
      <c r="L108" s="887"/>
      <c r="M108" s="887"/>
      <c r="N108" s="887"/>
      <c r="O108" s="887"/>
    </row>
    <row r="109" spans="9:15" s="174" customFormat="1" x14ac:dyDescent="0.25">
      <c r="I109" s="887"/>
      <c r="J109" s="887"/>
      <c r="K109" s="887"/>
      <c r="L109" s="887"/>
      <c r="M109" s="887"/>
      <c r="N109" s="887"/>
      <c r="O109" s="887"/>
    </row>
    <row r="110" spans="9:15" s="174" customFormat="1" x14ac:dyDescent="0.25">
      <c r="I110" s="887"/>
      <c r="J110" s="887"/>
      <c r="K110" s="887"/>
      <c r="L110" s="887"/>
      <c r="M110" s="887"/>
      <c r="N110" s="887"/>
      <c r="O110" s="887"/>
    </row>
    <row r="111" spans="9:15" s="174" customFormat="1" x14ac:dyDescent="0.25">
      <c r="I111" s="887"/>
      <c r="J111" s="887"/>
      <c r="K111" s="887"/>
      <c r="L111" s="887"/>
      <c r="M111" s="887"/>
      <c r="N111" s="887"/>
      <c r="O111" s="887"/>
    </row>
    <row r="112" spans="9:15" s="174" customFormat="1" x14ac:dyDescent="0.25">
      <c r="I112" s="887"/>
      <c r="J112" s="887"/>
      <c r="K112" s="887"/>
      <c r="L112" s="887"/>
      <c r="M112" s="887"/>
      <c r="N112" s="887"/>
      <c r="O112" s="887"/>
    </row>
    <row r="113" spans="9:15" s="174" customFormat="1" x14ac:dyDescent="0.25">
      <c r="I113" s="887"/>
      <c r="J113" s="887"/>
      <c r="K113" s="887"/>
      <c r="L113" s="887"/>
      <c r="M113" s="887"/>
      <c r="N113" s="887"/>
      <c r="O113" s="887"/>
    </row>
    <row r="114" spans="9:15" s="174" customFormat="1" x14ac:dyDescent="0.25">
      <c r="I114" s="887"/>
      <c r="J114" s="887"/>
      <c r="K114" s="887"/>
      <c r="L114" s="887"/>
      <c r="M114" s="887"/>
      <c r="N114" s="887"/>
      <c r="O114" s="887"/>
    </row>
    <row r="115" spans="9:15" s="174" customFormat="1" x14ac:dyDescent="0.25">
      <c r="I115" s="887"/>
      <c r="J115" s="887"/>
      <c r="K115" s="887"/>
      <c r="L115" s="887"/>
      <c r="M115" s="887"/>
      <c r="N115" s="887"/>
      <c r="O115" s="887"/>
    </row>
    <row r="116" spans="9:15" s="174" customFormat="1" x14ac:dyDescent="0.25">
      <c r="I116" s="887"/>
      <c r="J116" s="887"/>
      <c r="K116" s="887"/>
      <c r="L116" s="887"/>
      <c r="M116" s="887"/>
      <c r="N116" s="887"/>
      <c r="O116" s="887"/>
    </row>
    <row r="117" spans="9:15" s="174" customFormat="1" x14ac:dyDescent="0.25">
      <c r="I117" s="887"/>
      <c r="J117" s="887"/>
      <c r="K117" s="887"/>
      <c r="L117" s="887"/>
      <c r="M117" s="887"/>
      <c r="N117" s="887"/>
      <c r="O117" s="887"/>
    </row>
    <row r="118" spans="9:15" s="174" customFormat="1" x14ac:dyDescent="0.25">
      <c r="I118" s="887"/>
      <c r="J118" s="887"/>
      <c r="K118" s="887"/>
      <c r="L118" s="887"/>
      <c r="M118" s="887"/>
      <c r="N118" s="887"/>
      <c r="O118" s="887"/>
    </row>
    <row r="119" spans="9:15" s="174" customFormat="1" x14ac:dyDescent="0.25">
      <c r="I119" s="887"/>
      <c r="J119" s="887"/>
      <c r="K119" s="887"/>
      <c r="L119" s="887"/>
      <c r="M119" s="887"/>
      <c r="N119" s="887"/>
      <c r="O119" s="887"/>
    </row>
    <row r="120" spans="9:15" s="174" customFormat="1" x14ac:dyDescent="0.25">
      <c r="I120" s="887"/>
      <c r="J120" s="887"/>
      <c r="K120" s="887"/>
      <c r="L120" s="887"/>
      <c r="M120" s="887"/>
      <c r="N120" s="887"/>
      <c r="O120" s="887"/>
    </row>
    <row r="121" spans="9:15" s="174" customFormat="1" x14ac:dyDescent="0.25">
      <c r="I121" s="887"/>
      <c r="J121" s="887"/>
      <c r="K121" s="887"/>
      <c r="L121" s="887"/>
      <c r="M121" s="887"/>
      <c r="N121" s="887"/>
      <c r="O121" s="887"/>
    </row>
    <row r="122" spans="9:15" s="174" customFormat="1" x14ac:dyDescent="0.25">
      <c r="I122" s="887"/>
      <c r="J122" s="887"/>
      <c r="K122" s="887"/>
      <c r="L122" s="887"/>
      <c r="M122" s="887"/>
      <c r="N122" s="887"/>
      <c r="O122" s="887"/>
    </row>
    <row r="123" spans="9:15" s="174" customFormat="1" x14ac:dyDescent="0.25">
      <c r="I123" s="887"/>
      <c r="J123" s="887"/>
      <c r="K123" s="887"/>
      <c r="L123" s="887"/>
      <c r="M123" s="887"/>
      <c r="N123" s="887"/>
      <c r="O123" s="887"/>
    </row>
    <row r="124" spans="9:15" s="174" customFormat="1" x14ac:dyDescent="0.25">
      <c r="I124" s="887"/>
      <c r="J124" s="887"/>
      <c r="K124" s="887"/>
      <c r="L124" s="887"/>
      <c r="M124" s="887"/>
      <c r="N124" s="887"/>
      <c r="O124" s="887"/>
    </row>
    <row r="125" spans="9:15" s="174" customFormat="1" x14ac:dyDescent="0.25">
      <c r="I125" s="887"/>
      <c r="J125" s="887"/>
      <c r="K125" s="887"/>
      <c r="L125" s="887"/>
      <c r="M125" s="887"/>
      <c r="N125" s="887"/>
      <c r="O125" s="887"/>
    </row>
    <row r="126" spans="9:15" s="174" customFormat="1" x14ac:dyDescent="0.25">
      <c r="I126" s="887"/>
      <c r="J126" s="887"/>
      <c r="K126" s="887"/>
      <c r="L126" s="887"/>
      <c r="M126" s="887"/>
      <c r="N126" s="887"/>
      <c r="O126" s="887"/>
    </row>
    <row r="127" spans="9:15" s="174" customFormat="1" x14ac:dyDescent="0.25">
      <c r="I127" s="887"/>
      <c r="J127" s="887"/>
      <c r="K127" s="887"/>
      <c r="L127" s="887"/>
      <c r="M127" s="887"/>
      <c r="N127" s="887"/>
      <c r="O127" s="887"/>
    </row>
    <row r="128" spans="9:15" s="174" customFormat="1" x14ac:dyDescent="0.25">
      <c r="I128" s="887"/>
      <c r="J128" s="887"/>
      <c r="K128" s="887"/>
      <c r="L128" s="887"/>
      <c r="M128" s="887"/>
      <c r="N128" s="887"/>
      <c r="O128" s="887"/>
    </row>
    <row r="129" spans="9:15" s="174" customFormat="1" x14ac:dyDescent="0.25">
      <c r="I129" s="887"/>
      <c r="J129" s="887"/>
      <c r="K129" s="887"/>
      <c r="L129" s="887"/>
      <c r="M129" s="887"/>
      <c r="N129" s="887"/>
      <c r="O129" s="887"/>
    </row>
    <row r="130" spans="9:15" s="174" customFormat="1" x14ac:dyDescent="0.25">
      <c r="I130" s="887"/>
      <c r="J130" s="887"/>
      <c r="K130" s="887"/>
      <c r="L130" s="887"/>
      <c r="M130" s="887"/>
      <c r="N130" s="887"/>
      <c r="O130" s="887"/>
    </row>
    <row r="131" spans="9:15" s="174" customFormat="1" x14ac:dyDescent="0.25">
      <c r="I131" s="887"/>
      <c r="J131" s="887"/>
      <c r="K131" s="887"/>
      <c r="L131" s="887"/>
      <c r="M131" s="887"/>
      <c r="N131" s="887"/>
      <c r="O131" s="887"/>
    </row>
    <row r="132" spans="9:15" s="174" customFormat="1" x14ac:dyDescent="0.25">
      <c r="I132" s="887"/>
      <c r="J132" s="887"/>
      <c r="K132" s="887"/>
      <c r="L132" s="887"/>
      <c r="M132" s="887"/>
      <c r="N132" s="887"/>
      <c r="O132" s="887"/>
    </row>
    <row r="133" spans="9:15" s="174" customFormat="1" x14ac:dyDescent="0.25">
      <c r="I133" s="887"/>
      <c r="J133" s="887"/>
      <c r="K133" s="887"/>
      <c r="L133" s="887"/>
      <c r="M133" s="887"/>
      <c r="N133" s="887"/>
      <c r="O133" s="887"/>
    </row>
    <row r="134" spans="9:15" s="174" customFormat="1" x14ac:dyDescent="0.25">
      <c r="I134" s="887"/>
      <c r="J134" s="887"/>
      <c r="K134" s="887"/>
      <c r="L134" s="887"/>
      <c r="M134" s="887"/>
      <c r="N134" s="887"/>
      <c r="O134" s="887"/>
    </row>
    <row r="135" spans="9:15" s="174" customFormat="1" x14ac:dyDescent="0.25">
      <c r="I135" s="887"/>
      <c r="J135" s="887"/>
      <c r="K135" s="887"/>
      <c r="L135" s="887"/>
      <c r="M135" s="887"/>
      <c r="N135" s="887"/>
      <c r="O135" s="887"/>
    </row>
    <row r="136" spans="9:15" s="174" customFormat="1" x14ac:dyDescent="0.25">
      <c r="I136" s="887"/>
      <c r="J136" s="887"/>
      <c r="K136" s="887"/>
      <c r="L136" s="887"/>
      <c r="M136" s="887"/>
      <c r="N136" s="887"/>
      <c r="O136" s="887"/>
    </row>
    <row r="137" spans="9:15" s="174" customFormat="1" x14ac:dyDescent="0.25">
      <c r="I137" s="887"/>
      <c r="J137" s="887"/>
      <c r="K137" s="887"/>
      <c r="L137" s="887"/>
      <c r="M137" s="887"/>
      <c r="N137" s="887"/>
      <c r="O137" s="887"/>
    </row>
    <row r="138" spans="9:15" s="174" customFormat="1" x14ac:dyDescent="0.25">
      <c r="I138" s="887"/>
      <c r="J138" s="887"/>
      <c r="K138" s="887"/>
      <c r="L138" s="887"/>
      <c r="M138" s="887"/>
      <c r="N138" s="887"/>
      <c r="O138" s="887"/>
    </row>
    <row r="139" spans="9:15" s="174" customFormat="1" x14ac:dyDescent="0.25">
      <c r="I139" s="887"/>
      <c r="J139" s="887"/>
      <c r="K139" s="887"/>
      <c r="L139" s="887"/>
      <c r="M139" s="887"/>
      <c r="N139" s="887"/>
      <c r="O139" s="887"/>
    </row>
    <row r="140" spans="9:15" s="174" customFormat="1" x14ac:dyDescent="0.25">
      <c r="I140" s="887"/>
      <c r="J140" s="887"/>
      <c r="K140" s="887"/>
      <c r="L140" s="887"/>
      <c r="M140" s="887"/>
      <c r="N140" s="887"/>
      <c r="O140" s="887"/>
    </row>
    <row r="141" spans="9:15" s="174" customFormat="1" x14ac:dyDescent="0.25">
      <c r="I141" s="887"/>
      <c r="J141" s="887"/>
      <c r="K141" s="887"/>
      <c r="L141" s="887"/>
      <c r="M141" s="887"/>
      <c r="N141" s="887"/>
      <c r="O141" s="887"/>
    </row>
    <row r="142" spans="9:15" s="174" customFormat="1" x14ac:dyDescent="0.25">
      <c r="I142" s="887"/>
      <c r="J142" s="887"/>
      <c r="K142" s="887"/>
      <c r="L142" s="887"/>
      <c r="M142" s="887"/>
      <c r="N142" s="887"/>
      <c r="O142" s="887"/>
    </row>
    <row r="143" spans="9:15" s="174" customFormat="1" x14ac:dyDescent="0.25">
      <c r="I143" s="887"/>
      <c r="J143" s="887"/>
      <c r="K143" s="887"/>
      <c r="L143" s="887"/>
      <c r="M143" s="887"/>
      <c r="N143" s="887"/>
      <c r="O143" s="887"/>
    </row>
    <row r="144" spans="9:15" s="174" customFormat="1" x14ac:dyDescent="0.25">
      <c r="I144" s="887"/>
      <c r="J144" s="887"/>
      <c r="K144" s="887"/>
      <c r="L144" s="887"/>
      <c r="M144" s="887"/>
      <c r="N144" s="887"/>
      <c r="O144" s="887"/>
    </row>
    <row r="145" spans="9:15" s="174" customFormat="1" x14ac:dyDescent="0.25">
      <c r="I145" s="887"/>
      <c r="J145" s="887"/>
      <c r="K145" s="887"/>
      <c r="L145" s="887"/>
      <c r="M145" s="887"/>
      <c r="N145" s="887"/>
      <c r="O145" s="887"/>
    </row>
    <row r="146" spans="9:15" s="174" customFormat="1" x14ac:dyDescent="0.25">
      <c r="I146" s="887"/>
      <c r="J146" s="887"/>
      <c r="K146" s="887"/>
      <c r="L146" s="887"/>
      <c r="M146" s="887"/>
      <c r="N146" s="887"/>
      <c r="O146" s="887"/>
    </row>
    <row r="147" spans="9:15" s="174" customFormat="1" x14ac:dyDescent="0.25">
      <c r="I147" s="887"/>
      <c r="J147" s="887"/>
      <c r="K147" s="887"/>
      <c r="L147" s="887"/>
      <c r="M147" s="887"/>
      <c r="N147" s="887"/>
      <c r="O147" s="887"/>
    </row>
    <row r="148" spans="9:15" s="174" customFormat="1" x14ac:dyDescent="0.25">
      <c r="I148" s="887"/>
      <c r="J148" s="887"/>
      <c r="K148" s="887"/>
      <c r="L148" s="887"/>
      <c r="M148" s="887"/>
      <c r="N148" s="887"/>
      <c r="O148" s="887"/>
    </row>
    <row r="149" spans="9:15" s="174" customFormat="1" x14ac:dyDescent="0.25">
      <c r="I149" s="887"/>
      <c r="J149" s="887"/>
      <c r="K149" s="887"/>
      <c r="L149" s="887"/>
      <c r="M149" s="887"/>
      <c r="N149" s="887"/>
      <c r="O149" s="887"/>
    </row>
    <row r="150" spans="9:15" s="174" customFormat="1" x14ac:dyDescent="0.25">
      <c r="I150" s="887"/>
      <c r="J150" s="887"/>
      <c r="K150" s="887"/>
      <c r="L150" s="887"/>
      <c r="M150" s="887"/>
      <c r="N150" s="887"/>
      <c r="O150" s="887"/>
    </row>
    <row r="151" spans="9:15" s="174" customFormat="1" x14ac:dyDescent="0.25">
      <c r="I151" s="887"/>
      <c r="J151" s="887"/>
      <c r="K151" s="887"/>
      <c r="L151" s="887"/>
      <c r="M151" s="887"/>
      <c r="N151" s="887"/>
      <c r="O151" s="887"/>
    </row>
    <row r="152" spans="9:15" s="174" customFormat="1" x14ac:dyDescent="0.25">
      <c r="I152" s="887"/>
      <c r="J152" s="887"/>
      <c r="K152" s="887"/>
      <c r="L152" s="887"/>
      <c r="M152" s="887"/>
      <c r="N152" s="887"/>
      <c r="O152" s="887"/>
    </row>
    <row r="153" spans="9:15" s="174" customFormat="1" x14ac:dyDescent="0.25">
      <c r="I153" s="887"/>
      <c r="J153" s="887"/>
      <c r="K153" s="887"/>
      <c r="L153" s="887"/>
      <c r="M153" s="887"/>
      <c r="N153" s="887"/>
      <c r="O153" s="887"/>
    </row>
    <row r="154" spans="9:15" s="174" customFormat="1" x14ac:dyDescent="0.25">
      <c r="I154" s="887"/>
      <c r="J154" s="887"/>
      <c r="K154" s="887"/>
      <c r="L154" s="887"/>
      <c r="M154" s="887"/>
      <c r="N154" s="887"/>
      <c r="O154" s="887"/>
    </row>
    <row r="155" spans="9:15" s="174" customFormat="1" x14ac:dyDescent="0.25">
      <c r="I155" s="887"/>
      <c r="J155" s="887"/>
      <c r="K155" s="887"/>
      <c r="L155" s="887"/>
      <c r="M155" s="887"/>
      <c r="N155" s="887"/>
      <c r="O155" s="887"/>
    </row>
    <row r="156" spans="9:15" s="174" customFormat="1" x14ac:dyDescent="0.25">
      <c r="I156" s="887"/>
      <c r="J156" s="887"/>
      <c r="K156" s="887"/>
      <c r="L156" s="887"/>
      <c r="M156" s="887"/>
      <c r="N156" s="887"/>
      <c r="O156" s="887"/>
    </row>
    <row r="157" spans="9:15" s="174" customFormat="1" x14ac:dyDescent="0.25">
      <c r="I157" s="887"/>
      <c r="J157" s="887"/>
      <c r="K157" s="887"/>
      <c r="L157" s="887"/>
      <c r="M157" s="887"/>
      <c r="N157" s="887"/>
      <c r="O157" s="887"/>
    </row>
    <row r="158" spans="9:15" s="174" customFormat="1" x14ac:dyDescent="0.25">
      <c r="I158" s="887"/>
      <c r="J158" s="887"/>
      <c r="K158" s="887"/>
      <c r="L158" s="887"/>
      <c r="M158" s="887"/>
      <c r="N158" s="887"/>
      <c r="O158" s="887"/>
    </row>
    <row r="159" spans="9:15" s="174" customFormat="1" x14ac:dyDescent="0.25">
      <c r="I159" s="887"/>
      <c r="J159" s="887"/>
      <c r="K159" s="887"/>
      <c r="L159" s="887"/>
      <c r="M159" s="887"/>
      <c r="N159" s="887"/>
      <c r="O159" s="887"/>
    </row>
    <row r="160" spans="9:15" s="174" customFormat="1" x14ac:dyDescent="0.25">
      <c r="I160" s="887"/>
      <c r="J160" s="887"/>
      <c r="K160" s="887"/>
      <c r="L160" s="887"/>
      <c r="M160" s="887"/>
      <c r="N160" s="887"/>
      <c r="O160" s="887"/>
    </row>
    <row r="161" spans="9:15" s="174" customFormat="1" x14ac:dyDescent="0.25">
      <c r="I161" s="887"/>
      <c r="J161" s="887"/>
      <c r="K161" s="887"/>
      <c r="L161" s="887"/>
      <c r="M161" s="887"/>
      <c r="N161" s="887"/>
      <c r="O161" s="887"/>
    </row>
    <row r="162" spans="9:15" s="174" customFormat="1" x14ac:dyDescent="0.25">
      <c r="I162" s="887"/>
      <c r="J162" s="887"/>
      <c r="K162" s="887"/>
      <c r="L162" s="887"/>
      <c r="M162" s="887"/>
      <c r="N162" s="887"/>
      <c r="O162" s="887"/>
    </row>
    <row r="163" spans="9:15" s="174" customFormat="1" x14ac:dyDescent="0.25">
      <c r="I163" s="887"/>
      <c r="J163" s="887"/>
      <c r="K163" s="887"/>
      <c r="L163" s="887"/>
      <c r="M163" s="887"/>
      <c r="N163" s="887"/>
      <c r="O163" s="887"/>
    </row>
    <row r="164" spans="9:15" s="174" customFormat="1" x14ac:dyDescent="0.25">
      <c r="I164" s="887"/>
      <c r="J164" s="887"/>
      <c r="K164" s="887"/>
      <c r="L164" s="887"/>
      <c r="M164" s="887"/>
      <c r="N164" s="887"/>
      <c r="O164" s="887"/>
    </row>
    <row r="165" spans="9:15" s="174" customFormat="1" x14ac:dyDescent="0.25">
      <c r="I165" s="887"/>
      <c r="J165" s="887"/>
      <c r="K165" s="887"/>
      <c r="L165" s="887"/>
      <c r="M165" s="887"/>
      <c r="N165" s="887"/>
      <c r="O165" s="887"/>
    </row>
    <row r="166" spans="9:15" s="174" customFormat="1" x14ac:dyDescent="0.25">
      <c r="I166" s="887"/>
      <c r="J166" s="887"/>
      <c r="K166" s="887"/>
      <c r="L166" s="887"/>
      <c r="M166" s="887"/>
      <c r="N166" s="887"/>
      <c r="O166" s="887"/>
    </row>
    <row r="167" spans="9:15" s="174" customFormat="1" x14ac:dyDescent="0.25">
      <c r="I167" s="887"/>
      <c r="J167" s="887"/>
      <c r="K167" s="887"/>
      <c r="L167" s="887"/>
      <c r="M167" s="887"/>
      <c r="N167" s="887"/>
      <c r="O167" s="887"/>
    </row>
    <row r="168" spans="9:15" s="174" customFormat="1" x14ac:dyDescent="0.25">
      <c r="I168" s="887"/>
      <c r="J168" s="887"/>
      <c r="K168" s="887"/>
      <c r="L168" s="887"/>
      <c r="M168" s="887"/>
      <c r="N168" s="887"/>
      <c r="O168" s="887"/>
    </row>
    <row r="169" spans="9:15" s="174" customFormat="1" x14ac:dyDescent="0.25">
      <c r="I169" s="887"/>
      <c r="J169" s="887"/>
      <c r="K169" s="887"/>
      <c r="L169" s="887"/>
      <c r="M169" s="887"/>
      <c r="N169" s="887"/>
      <c r="O169" s="887"/>
    </row>
    <row r="170" spans="9:15" s="174" customFormat="1" x14ac:dyDescent="0.25">
      <c r="I170" s="887"/>
      <c r="J170" s="887"/>
      <c r="K170" s="887"/>
      <c r="L170" s="887"/>
      <c r="M170" s="887"/>
      <c r="N170" s="887"/>
      <c r="O170" s="887"/>
    </row>
    <row r="171" spans="9:15" s="174" customFormat="1" x14ac:dyDescent="0.25">
      <c r="I171" s="887"/>
      <c r="J171" s="887"/>
      <c r="K171" s="887"/>
      <c r="L171" s="887"/>
      <c r="M171" s="887"/>
      <c r="N171" s="887"/>
      <c r="O171" s="887"/>
    </row>
    <row r="172" spans="9:15" s="174" customFormat="1" x14ac:dyDescent="0.25">
      <c r="I172" s="887"/>
      <c r="J172" s="887"/>
      <c r="K172" s="887"/>
      <c r="L172" s="887"/>
      <c r="M172" s="887"/>
      <c r="N172" s="887"/>
      <c r="O172" s="887"/>
    </row>
    <row r="173" spans="9:15" s="174" customFormat="1" x14ac:dyDescent="0.25">
      <c r="I173" s="887"/>
      <c r="J173" s="887"/>
      <c r="K173" s="887"/>
      <c r="L173" s="887"/>
      <c r="M173" s="887"/>
      <c r="N173" s="887"/>
      <c r="O173" s="887"/>
    </row>
    <row r="174" spans="9:15" s="174" customFormat="1" x14ac:dyDescent="0.25">
      <c r="I174" s="887"/>
      <c r="J174" s="887"/>
      <c r="K174" s="887"/>
      <c r="L174" s="887"/>
      <c r="M174" s="887"/>
      <c r="N174" s="887"/>
      <c r="O174" s="887"/>
    </row>
    <row r="175" spans="9:15" s="174" customFormat="1" x14ac:dyDescent="0.25">
      <c r="I175" s="887"/>
      <c r="J175" s="887"/>
      <c r="K175" s="887"/>
      <c r="L175" s="887"/>
      <c r="M175" s="887"/>
      <c r="N175" s="887"/>
      <c r="O175" s="887"/>
    </row>
    <row r="176" spans="9:15" s="174" customFormat="1" x14ac:dyDescent="0.25">
      <c r="I176" s="887"/>
      <c r="J176" s="887"/>
      <c r="K176" s="887"/>
      <c r="L176" s="887"/>
      <c r="M176" s="887"/>
      <c r="N176" s="887"/>
      <c r="O176" s="887"/>
    </row>
    <row r="177" spans="9:15" s="174" customFormat="1" x14ac:dyDescent="0.25">
      <c r="I177" s="887"/>
      <c r="J177" s="887"/>
      <c r="K177" s="887"/>
      <c r="L177" s="887"/>
      <c r="M177" s="887"/>
      <c r="N177" s="887"/>
      <c r="O177" s="887"/>
    </row>
    <row r="178" spans="9:15" s="174" customFormat="1" x14ac:dyDescent="0.25">
      <c r="I178" s="887"/>
      <c r="J178" s="887"/>
      <c r="K178" s="887"/>
      <c r="L178" s="887"/>
      <c r="M178" s="887"/>
      <c r="N178" s="887"/>
      <c r="O178" s="887"/>
    </row>
    <row r="179" spans="9:15" s="174" customFormat="1" x14ac:dyDescent="0.25">
      <c r="I179" s="887"/>
      <c r="J179" s="887"/>
      <c r="K179" s="887"/>
      <c r="L179" s="887"/>
      <c r="M179" s="887"/>
      <c r="N179" s="887"/>
      <c r="O179" s="887"/>
    </row>
    <row r="180" spans="9:15" s="174" customFormat="1" x14ac:dyDescent="0.25">
      <c r="I180" s="887"/>
      <c r="J180" s="887"/>
      <c r="K180" s="887"/>
      <c r="L180" s="887"/>
      <c r="M180" s="887"/>
      <c r="N180" s="887"/>
      <c r="O180" s="887"/>
    </row>
    <row r="181" spans="9:15" s="174" customFormat="1" x14ac:dyDescent="0.25">
      <c r="I181" s="887"/>
      <c r="J181" s="887"/>
      <c r="K181" s="887"/>
      <c r="L181" s="887"/>
      <c r="M181" s="887"/>
      <c r="N181" s="887"/>
      <c r="O181" s="887"/>
    </row>
    <row r="182" spans="9:15" s="174" customFormat="1" x14ac:dyDescent="0.25">
      <c r="I182" s="887"/>
      <c r="J182" s="887"/>
      <c r="K182" s="887"/>
      <c r="L182" s="887"/>
      <c r="M182" s="887"/>
      <c r="N182" s="887"/>
      <c r="O182" s="887"/>
    </row>
    <row r="183" spans="9:15" s="174" customFormat="1" x14ac:dyDescent="0.25">
      <c r="I183" s="887"/>
      <c r="J183" s="887"/>
      <c r="K183" s="887"/>
      <c r="L183" s="887"/>
      <c r="M183" s="887"/>
      <c r="N183" s="887"/>
      <c r="O183" s="887"/>
    </row>
    <row r="184" spans="9:15" s="174" customFormat="1" x14ac:dyDescent="0.25">
      <c r="I184" s="887"/>
      <c r="J184" s="887"/>
      <c r="K184" s="887"/>
      <c r="L184" s="887"/>
      <c r="M184" s="887"/>
      <c r="N184" s="887"/>
      <c r="O184" s="887"/>
    </row>
    <row r="185" spans="9:15" s="174" customFormat="1" x14ac:dyDescent="0.25">
      <c r="I185" s="887"/>
      <c r="J185" s="887"/>
      <c r="K185" s="887"/>
      <c r="L185" s="887"/>
      <c r="M185" s="887"/>
      <c r="N185" s="887"/>
      <c r="O185" s="887"/>
    </row>
    <row r="186" spans="9:15" s="174" customFormat="1" x14ac:dyDescent="0.25">
      <c r="I186" s="887"/>
      <c r="J186" s="887"/>
      <c r="K186" s="887"/>
      <c r="L186" s="887"/>
      <c r="M186" s="887"/>
      <c r="N186" s="887"/>
      <c r="O186" s="887"/>
    </row>
    <row r="187" spans="9:15" s="174" customFormat="1" x14ac:dyDescent="0.25">
      <c r="I187" s="887"/>
      <c r="J187" s="887"/>
      <c r="K187" s="887"/>
      <c r="L187" s="887"/>
      <c r="M187" s="887"/>
      <c r="N187" s="887"/>
      <c r="O187" s="887"/>
    </row>
    <row r="188" spans="9:15" s="174" customFormat="1" x14ac:dyDescent="0.25">
      <c r="I188" s="887"/>
      <c r="J188" s="887"/>
      <c r="K188" s="887"/>
      <c r="L188" s="887"/>
      <c r="M188" s="887"/>
      <c r="N188" s="887"/>
      <c r="O188" s="887"/>
    </row>
    <row r="189" spans="9:15" s="174" customFormat="1" x14ac:dyDescent="0.25">
      <c r="I189" s="887"/>
      <c r="J189" s="887"/>
      <c r="K189" s="887"/>
      <c r="L189" s="887"/>
      <c r="M189" s="887"/>
      <c r="N189" s="887"/>
      <c r="O189" s="887"/>
    </row>
    <row r="190" spans="9:15" s="174" customFormat="1" x14ac:dyDescent="0.25">
      <c r="I190" s="887"/>
      <c r="J190" s="887"/>
      <c r="K190" s="887"/>
      <c r="L190" s="887"/>
      <c r="M190" s="887"/>
      <c r="N190" s="887"/>
      <c r="O190" s="887"/>
    </row>
    <row r="191" spans="9:15" s="174" customFormat="1" x14ac:dyDescent="0.25">
      <c r="I191" s="887"/>
      <c r="J191" s="887"/>
      <c r="K191" s="887"/>
      <c r="L191" s="887"/>
      <c r="M191" s="887"/>
      <c r="N191" s="887"/>
      <c r="O191" s="887"/>
    </row>
    <row r="192" spans="9:15" s="174" customFormat="1" x14ac:dyDescent="0.25">
      <c r="I192" s="887"/>
      <c r="J192" s="887"/>
      <c r="K192" s="887"/>
      <c r="L192" s="887"/>
      <c r="M192" s="887"/>
      <c r="N192" s="887"/>
      <c r="O192" s="887"/>
    </row>
    <row r="193" spans="9:15" s="174" customFormat="1" x14ac:dyDescent="0.25">
      <c r="I193" s="887"/>
      <c r="J193" s="887"/>
      <c r="K193" s="887"/>
      <c r="L193" s="887"/>
      <c r="M193" s="887"/>
      <c r="N193" s="887"/>
      <c r="O193" s="887"/>
    </row>
    <row r="194" spans="9:15" s="174" customFormat="1" x14ac:dyDescent="0.25">
      <c r="I194" s="887"/>
      <c r="J194" s="887"/>
      <c r="K194" s="887"/>
      <c r="L194" s="887"/>
      <c r="M194" s="887"/>
      <c r="N194" s="887"/>
      <c r="O194" s="887"/>
    </row>
    <row r="195" spans="9:15" s="174" customFormat="1" x14ac:dyDescent="0.25">
      <c r="I195" s="887"/>
      <c r="J195" s="887"/>
      <c r="K195" s="887"/>
      <c r="L195" s="887"/>
      <c r="M195" s="887"/>
      <c r="N195" s="887"/>
      <c r="O195" s="887"/>
    </row>
    <row r="196" spans="9:15" s="174" customFormat="1" x14ac:dyDescent="0.25">
      <c r="I196" s="887"/>
      <c r="J196" s="887"/>
      <c r="K196" s="887"/>
      <c r="L196" s="887"/>
      <c r="M196" s="887"/>
      <c r="N196" s="887"/>
      <c r="O196" s="887"/>
    </row>
    <row r="197" spans="9:15" s="174" customFormat="1" x14ac:dyDescent="0.25">
      <c r="I197" s="887"/>
      <c r="J197" s="887"/>
      <c r="K197" s="887"/>
      <c r="L197" s="887"/>
      <c r="M197" s="887"/>
      <c r="N197" s="887"/>
      <c r="O197" s="887"/>
    </row>
    <row r="198" spans="9:15" s="174" customFormat="1" x14ac:dyDescent="0.25">
      <c r="I198" s="887"/>
      <c r="J198" s="887"/>
      <c r="K198" s="887"/>
      <c r="L198" s="887"/>
      <c r="M198" s="887"/>
      <c r="N198" s="887"/>
      <c r="O198" s="887"/>
    </row>
    <row r="199" spans="9:15" s="174" customFormat="1" x14ac:dyDescent="0.25">
      <c r="I199" s="887"/>
      <c r="J199" s="887"/>
      <c r="K199" s="887"/>
      <c r="L199" s="887"/>
      <c r="M199" s="887"/>
      <c r="N199" s="887"/>
      <c r="O199" s="887"/>
    </row>
    <row r="200" spans="9:15" s="174" customFormat="1" x14ac:dyDescent="0.25">
      <c r="I200" s="887"/>
      <c r="J200" s="887"/>
      <c r="K200" s="887"/>
      <c r="L200" s="887"/>
      <c r="M200" s="887"/>
      <c r="N200" s="887"/>
      <c r="O200" s="887"/>
    </row>
    <row r="201" spans="9:15" s="174" customFormat="1" x14ac:dyDescent="0.25">
      <c r="I201" s="887"/>
      <c r="J201" s="887"/>
      <c r="K201" s="887"/>
      <c r="L201" s="887"/>
      <c r="M201" s="887"/>
      <c r="N201" s="887"/>
      <c r="O201" s="887"/>
    </row>
    <row r="202" spans="9:15" s="174" customFormat="1" x14ac:dyDescent="0.25">
      <c r="I202" s="887"/>
      <c r="J202" s="887"/>
      <c r="K202" s="887"/>
      <c r="L202" s="887"/>
      <c r="M202" s="887"/>
      <c r="N202" s="887"/>
      <c r="O202" s="887"/>
    </row>
    <row r="203" spans="9:15" s="174" customFormat="1" x14ac:dyDescent="0.25">
      <c r="I203" s="887"/>
      <c r="J203" s="887"/>
      <c r="K203" s="887"/>
      <c r="L203" s="887"/>
      <c r="M203" s="887"/>
      <c r="N203" s="887"/>
      <c r="O203" s="887"/>
    </row>
    <row r="204" spans="9:15" s="174" customFormat="1" x14ac:dyDescent="0.25">
      <c r="I204" s="887"/>
      <c r="J204" s="887"/>
      <c r="K204" s="887"/>
      <c r="L204" s="887"/>
      <c r="M204" s="887"/>
      <c r="N204" s="887"/>
      <c r="O204" s="887"/>
    </row>
    <row r="205" spans="9:15" s="174" customFormat="1" x14ac:dyDescent="0.25">
      <c r="I205" s="887"/>
      <c r="J205" s="887"/>
      <c r="K205" s="887"/>
      <c r="L205" s="887"/>
      <c r="M205" s="887"/>
      <c r="N205" s="887"/>
      <c r="O205" s="887"/>
    </row>
    <row r="206" spans="9:15" s="174" customFormat="1" x14ac:dyDescent="0.25">
      <c r="I206" s="887"/>
      <c r="J206" s="887"/>
      <c r="K206" s="887"/>
      <c r="L206" s="887"/>
      <c r="M206" s="887"/>
      <c r="N206" s="887"/>
      <c r="O206" s="887"/>
    </row>
    <row r="207" spans="9:15" s="174" customFormat="1" x14ac:dyDescent="0.25">
      <c r="I207" s="887"/>
      <c r="J207" s="887"/>
      <c r="K207" s="887"/>
      <c r="L207" s="887"/>
      <c r="M207" s="887"/>
      <c r="N207" s="887"/>
      <c r="O207" s="887"/>
    </row>
    <row r="208" spans="9:15" s="174" customFormat="1" x14ac:dyDescent="0.25">
      <c r="I208" s="887"/>
      <c r="J208" s="887"/>
      <c r="K208" s="887"/>
      <c r="L208" s="887"/>
      <c r="M208" s="887"/>
      <c r="N208" s="887"/>
      <c r="O208" s="887"/>
    </row>
    <row r="209" spans="9:15" s="174" customFormat="1" x14ac:dyDescent="0.25">
      <c r="I209" s="887"/>
      <c r="J209" s="887"/>
      <c r="K209" s="887"/>
      <c r="L209" s="887"/>
      <c r="M209" s="887"/>
      <c r="N209" s="887"/>
      <c r="O209" s="887"/>
    </row>
    <row r="210" spans="9:15" s="174" customFormat="1" x14ac:dyDescent="0.25">
      <c r="I210" s="887"/>
      <c r="J210" s="887"/>
      <c r="K210" s="887"/>
      <c r="L210" s="887"/>
      <c r="M210" s="887"/>
      <c r="N210" s="887"/>
      <c r="O210" s="887"/>
    </row>
    <row r="211" spans="9:15" s="174" customFormat="1" x14ac:dyDescent="0.25">
      <c r="I211" s="887"/>
      <c r="J211" s="887"/>
      <c r="K211" s="887"/>
      <c r="L211" s="887"/>
      <c r="M211" s="887"/>
      <c r="N211" s="887"/>
      <c r="O211" s="887"/>
    </row>
    <row r="212" spans="9:15" s="174" customFormat="1" x14ac:dyDescent="0.25">
      <c r="I212" s="887"/>
      <c r="J212" s="887"/>
      <c r="K212" s="887"/>
      <c r="L212" s="887"/>
      <c r="M212" s="887"/>
      <c r="N212" s="887"/>
      <c r="O212" s="887"/>
    </row>
    <row r="213" spans="9:15" s="174" customFormat="1" x14ac:dyDescent="0.25">
      <c r="I213" s="887"/>
      <c r="J213" s="887"/>
      <c r="K213" s="887"/>
      <c r="L213" s="887"/>
      <c r="M213" s="887"/>
      <c r="N213" s="887"/>
      <c r="O213" s="887"/>
    </row>
    <row r="214" spans="9:15" s="174" customFormat="1" x14ac:dyDescent="0.25">
      <c r="I214" s="887"/>
      <c r="J214" s="887"/>
      <c r="K214" s="887"/>
      <c r="L214" s="887"/>
      <c r="M214" s="887"/>
      <c r="N214" s="887"/>
      <c r="O214" s="887"/>
    </row>
    <row r="215" spans="9:15" s="174" customFormat="1" x14ac:dyDescent="0.25">
      <c r="I215" s="887"/>
      <c r="J215" s="887"/>
      <c r="K215" s="887"/>
      <c r="L215" s="887"/>
      <c r="M215" s="887"/>
      <c r="N215" s="887"/>
      <c r="O215" s="887"/>
    </row>
    <row r="216" spans="9:15" s="174" customFormat="1" x14ac:dyDescent="0.25">
      <c r="I216" s="887"/>
      <c r="J216" s="887"/>
      <c r="K216" s="887"/>
      <c r="L216" s="887"/>
      <c r="M216" s="887"/>
      <c r="N216" s="887"/>
      <c r="O216" s="887"/>
    </row>
    <row r="217" spans="9:15" s="174" customFormat="1" x14ac:dyDescent="0.25">
      <c r="I217" s="887"/>
      <c r="J217" s="887"/>
      <c r="K217" s="887"/>
      <c r="L217" s="887"/>
      <c r="M217" s="887"/>
      <c r="N217" s="887"/>
      <c r="O217" s="887"/>
    </row>
    <row r="218" spans="9:15" s="174" customFormat="1" x14ac:dyDescent="0.25">
      <c r="I218" s="887"/>
      <c r="J218" s="887"/>
      <c r="K218" s="887"/>
      <c r="L218" s="887"/>
      <c r="M218" s="887"/>
      <c r="N218" s="887"/>
      <c r="O218" s="887"/>
    </row>
    <row r="219" spans="9:15" s="174" customFormat="1" x14ac:dyDescent="0.25">
      <c r="I219" s="887"/>
      <c r="J219" s="887"/>
      <c r="K219" s="887"/>
      <c r="L219" s="887"/>
      <c r="M219" s="887"/>
      <c r="N219" s="887"/>
      <c r="O219" s="887"/>
    </row>
    <row r="220" spans="9:15" s="174" customFormat="1" x14ac:dyDescent="0.25">
      <c r="I220" s="887"/>
      <c r="J220" s="887"/>
      <c r="K220" s="887"/>
      <c r="L220" s="887"/>
      <c r="M220" s="887"/>
      <c r="N220" s="887"/>
      <c r="O220" s="887"/>
    </row>
    <row r="221" spans="9:15" s="174" customFormat="1" x14ac:dyDescent="0.25">
      <c r="I221" s="887"/>
      <c r="J221" s="887"/>
      <c r="K221" s="887"/>
      <c r="L221" s="887"/>
      <c r="M221" s="887"/>
      <c r="N221" s="887"/>
      <c r="O221" s="887"/>
    </row>
    <row r="222" spans="9:15" s="174" customFormat="1" x14ac:dyDescent="0.25">
      <c r="I222" s="887"/>
      <c r="J222" s="887"/>
      <c r="K222" s="887"/>
      <c r="L222" s="887"/>
      <c r="M222" s="887"/>
      <c r="N222" s="887"/>
      <c r="O222" s="887"/>
    </row>
    <row r="223" spans="9:15" s="174" customFormat="1" x14ac:dyDescent="0.25">
      <c r="I223" s="887"/>
      <c r="J223" s="887"/>
      <c r="K223" s="887"/>
      <c r="L223" s="887"/>
      <c r="M223" s="887"/>
      <c r="N223" s="887"/>
      <c r="O223" s="887"/>
    </row>
    <row r="224" spans="9:15" s="174" customFormat="1" x14ac:dyDescent="0.25">
      <c r="I224" s="887"/>
      <c r="J224" s="887"/>
      <c r="K224" s="887"/>
      <c r="L224" s="887"/>
      <c r="M224" s="887"/>
      <c r="N224" s="887"/>
      <c r="O224" s="887"/>
    </row>
    <row r="225" spans="9:15" s="174" customFormat="1" x14ac:dyDescent="0.25">
      <c r="I225" s="887"/>
      <c r="J225" s="887"/>
      <c r="K225" s="887"/>
      <c r="L225" s="887"/>
      <c r="M225" s="887"/>
      <c r="N225" s="887"/>
      <c r="O225" s="887"/>
    </row>
    <row r="226" spans="9:15" s="174" customFormat="1" x14ac:dyDescent="0.25">
      <c r="I226" s="887"/>
      <c r="J226" s="887"/>
      <c r="K226" s="887"/>
      <c r="L226" s="887"/>
      <c r="M226" s="887"/>
      <c r="N226" s="887"/>
      <c r="O226" s="887"/>
    </row>
    <row r="227" spans="9:15" s="174" customFormat="1" x14ac:dyDescent="0.25">
      <c r="I227" s="887"/>
      <c r="J227" s="887"/>
      <c r="K227" s="887"/>
      <c r="L227" s="887"/>
      <c r="M227" s="887"/>
      <c r="N227" s="887"/>
      <c r="O227" s="887"/>
    </row>
    <row r="228" spans="9:15" s="174" customFormat="1" x14ac:dyDescent="0.25">
      <c r="I228" s="887"/>
      <c r="J228" s="887"/>
      <c r="K228" s="887"/>
      <c r="L228" s="887"/>
      <c r="M228" s="887"/>
      <c r="N228" s="887"/>
      <c r="O228" s="887"/>
    </row>
    <row r="229" spans="9:15" s="174" customFormat="1" x14ac:dyDescent="0.25">
      <c r="I229" s="887"/>
      <c r="J229" s="887"/>
      <c r="K229" s="887"/>
      <c r="L229" s="887"/>
      <c r="M229" s="887"/>
      <c r="N229" s="887"/>
      <c r="O229" s="887"/>
    </row>
    <row r="230" spans="9:15" s="174" customFormat="1" x14ac:dyDescent="0.25">
      <c r="I230" s="887"/>
      <c r="J230" s="887"/>
      <c r="K230" s="887"/>
      <c r="L230" s="887"/>
      <c r="M230" s="887"/>
      <c r="N230" s="887"/>
      <c r="O230" s="887"/>
    </row>
    <row r="231" spans="9:15" s="174" customFormat="1" x14ac:dyDescent="0.25">
      <c r="I231" s="887"/>
      <c r="J231" s="887"/>
      <c r="K231" s="887"/>
      <c r="L231" s="887"/>
      <c r="M231" s="887"/>
      <c r="N231" s="887"/>
      <c r="O231" s="887"/>
    </row>
    <row r="232" spans="9:15" s="174" customFormat="1" x14ac:dyDescent="0.25">
      <c r="I232" s="887"/>
      <c r="J232" s="887"/>
      <c r="K232" s="887"/>
      <c r="L232" s="887"/>
      <c r="M232" s="887"/>
      <c r="N232" s="887"/>
      <c r="O232" s="887"/>
    </row>
    <row r="233" spans="9:15" s="174" customFormat="1" x14ac:dyDescent="0.25">
      <c r="I233" s="887"/>
      <c r="J233" s="887"/>
      <c r="K233" s="887"/>
      <c r="L233" s="887"/>
      <c r="M233" s="887"/>
      <c r="N233" s="887"/>
      <c r="O233" s="887"/>
    </row>
    <row r="234" spans="9:15" s="174" customFormat="1" x14ac:dyDescent="0.25">
      <c r="I234" s="887"/>
      <c r="J234" s="887"/>
      <c r="K234" s="887"/>
      <c r="L234" s="887"/>
      <c r="M234" s="887"/>
      <c r="N234" s="887"/>
      <c r="O234" s="887"/>
    </row>
    <row r="235" spans="9:15" s="174" customFormat="1" x14ac:dyDescent="0.25">
      <c r="I235" s="887"/>
      <c r="J235" s="887"/>
      <c r="K235" s="887"/>
      <c r="L235" s="887"/>
      <c r="M235" s="887"/>
      <c r="N235" s="887"/>
      <c r="O235" s="887"/>
    </row>
    <row r="236" spans="9:15" s="174" customFormat="1" x14ac:dyDescent="0.25">
      <c r="I236" s="887"/>
      <c r="J236" s="887"/>
      <c r="K236" s="887"/>
      <c r="L236" s="887"/>
      <c r="M236" s="887"/>
      <c r="N236" s="887"/>
      <c r="O236" s="887"/>
    </row>
    <row r="237" spans="9:15" s="174" customFormat="1" x14ac:dyDescent="0.25">
      <c r="I237" s="887"/>
      <c r="J237" s="887"/>
      <c r="K237" s="887"/>
      <c r="L237" s="887"/>
      <c r="M237" s="887"/>
      <c r="N237" s="887"/>
      <c r="O237" s="887"/>
    </row>
    <row r="238" spans="9:15" s="174" customFormat="1" x14ac:dyDescent="0.25">
      <c r="I238" s="887"/>
      <c r="J238" s="887"/>
      <c r="K238" s="887"/>
      <c r="L238" s="887"/>
      <c r="M238" s="887"/>
      <c r="N238" s="887"/>
      <c r="O238" s="887"/>
    </row>
    <row r="239" spans="9:15" s="174" customFormat="1" x14ac:dyDescent="0.25">
      <c r="I239" s="887"/>
      <c r="J239" s="887"/>
      <c r="K239" s="887"/>
      <c r="L239" s="887"/>
      <c r="M239" s="887"/>
      <c r="N239" s="887"/>
      <c r="O239" s="887"/>
    </row>
    <row r="240" spans="9:15" s="174" customFormat="1" x14ac:dyDescent="0.25">
      <c r="I240" s="887"/>
      <c r="J240" s="887"/>
      <c r="K240" s="887"/>
      <c r="L240" s="887"/>
      <c r="M240" s="887"/>
      <c r="N240" s="887"/>
      <c r="O240" s="887"/>
    </row>
  </sheetData>
  <sheetProtection algorithmName="SHA-512" hashValue="tRMgBHaQjxhKlAuk3/tT0FVxcoUcuyb97rz+VL2LwXeHi1eGftMfYv9FmySP/WO0DDkhl+iJkx2LONorOw9l5w==" saltValue="9oIwFmyvCzB2DUmPuCfvDg==" spinCount="100000" sheet="1" objects="1" scenarios="1"/>
  <mergeCells count="13">
    <mergeCell ref="A1:H1"/>
    <mergeCell ref="A4:H4"/>
    <mergeCell ref="A5:H5"/>
    <mergeCell ref="D9:D11"/>
    <mergeCell ref="E9:E11"/>
    <mergeCell ref="F9:F11"/>
    <mergeCell ref="G9:G11"/>
    <mergeCell ref="H9:H11"/>
    <mergeCell ref="D18:D19"/>
    <mergeCell ref="E18:E19"/>
    <mergeCell ref="F18:F19"/>
    <mergeCell ref="G18:G19"/>
    <mergeCell ref="H18:H19"/>
  </mergeCells>
  <printOptions horizontalCentered="1"/>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zoomScaleNormal="100" workbookViewId="0">
      <selection activeCell="A2" sqref="A2"/>
    </sheetView>
  </sheetViews>
  <sheetFormatPr defaultRowHeight="15" x14ac:dyDescent="0.25"/>
  <cols>
    <col min="1" max="1" width="5" style="119" customWidth="1"/>
    <col min="2" max="2" width="3.7109375" style="119" customWidth="1"/>
    <col min="3" max="6" width="9.140625" style="119"/>
    <col min="7" max="7" width="9.5703125" style="119" customWidth="1"/>
    <col min="8" max="8" width="9.85546875" style="119" customWidth="1"/>
    <col min="9" max="9" width="9.140625" style="119" customWidth="1"/>
    <col min="10" max="10" width="4.7109375" style="119" customWidth="1"/>
    <col min="11" max="11" width="8" style="119" customWidth="1"/>
    <col min="12" max="12" width="10.42578125" style="119" customWidth="1"/>
    <col min="13" max="16384" width="9.140625" style="119"/>
  </cols>
  <sheetData>
    <row r="1" spans="1:16" ht="15.75" customHeight="1" x14ac:dyDescent="0.25">
      <c r="A1" s="1503" t="s">
        <v>668</v>
      </c>
      <c r="B1" s="1503"/>
      <c r="C1" s="1503"/>
      <c r="D1" s="1503"/>
      <c r="E1" s="1503"/>
      <c r="F1" s="1503"/>
      <c r="G1" s="1503"/>
      <c r="H1" s="1503"/>
      <c r="I1" s="1503"/>
      <c r="J1" s="1503"/>
      <c r="K1" s="1503"/>
      <c r="L1" s="1503"/>
      <c r="M1" s="646"/>
      <c r="N1" s="646"/>
      <c r="O1" s="646"/>
      <c r="P1" s="646"/>
    </row>
    <row r="2" spans="1:16" x14ac:dyDescent="0.25">
      <c r="A2" s="1250"/>
      <c r="B2" s="742"/>
      <c r="C2" s="743"/>
      <c r="D2" s="174"/>
      <c r="E2" s="174"/>
      <c r="F2" s="744"/>
      <c r="G2" s="744"/>
      <c r="H2" s="744"/>
      <c r="I2" s="744"/>
      <c r="J2" s="744"/>
      <c r="K2" s="735"/>
      <c r="L2" s="1252"/>
    </row>
    <row r="3" spans="1:16" x14ac:dyDescent="0.25">
      <c r="A3" s="897" t="s">
        <v>680</v>
      </c>
      <c r="B3" s="890"/>
      <c r="C3" s="891"/>
      <c r="D3" s="891"/>
      <c r="E3" s="888"/>
      <c r="F3" s="888"/>
      <c r="G3" s="888"/>
      <c r="H3" s="888"/>
      <c r="I3" s="888"/>
      <c r="J3" s="888"/>
      <c r="K3" s="889"/>
      <c r="L3" s="892" t="s">
        <v>1027</v>
      </c>
    </row>
    <row r="4" spans="1:16" x14ac:dyDescent="0.25">
      <c r="A4" s="893"/>
      <c r="B4" s="893"/>
      <c r="C4" s="894"/>
      <c r="D4" s="894"/>
      <c r="E4" s="889"/>
      <c r="F4" s="889"/>
      <c r="G4" s="889"/>
      <c r="H4" s="889"/>
      <c r="I4" s="889"/>
      <c r="J4" s="889"/>
      <c r="K4" s="895"/>
      <c r="L4" s="889"/>
    </row>
    <row r="5" spans="1:16" x14ac:dyDescent="0.25">
      <c r="A5" s="1498" t="s">
        <v>783</v>
      </c>
      <c r="B5" s="1498"/>
      <c r="C5" s="1498"/>
      <c r="D5" s="1498"/>
      <c r="E5" s="1498"/>
      <c r="F5" s="1498"/>
      <c r="G5" s="1498"/>
      <c r="H5" s="1498"/>
      <c r="I5" s="1498"/>
      <c r="J5" s="1498"/>
      <c r="K5" s="1498"/>
      <c r="L5" s="1498"/>
    </row>
    <row r="6" spans="1:16" x14ac:dyDescent="0.25">
      <c r="A6" s="889"/>
      <c r="B6" s="889"/>
      <c r="C6" s="889"/>
      <c r="D6" s="889"/>
      <c r="E6" s="889"/>
      <c r="F6" s="889"/>
      <c r="G6" s="889"/>
      <c r="H6" s="889"/>
      <c r="I6" s="889"/>
      <c r="J6" s="889"/>
      <c r="K6" s="889"/>
      <c r="L6" s="889"/>
    </row>
    <row r="7" spans="1:16" x14ac:dyDescent="0.25">
      <c r="A7" s="889"/>
      <c r="B7" s="889"/>
      <c r="C7" s="889"/>
      <c r="D7" s="889"/>
      <c r="E7" s="889"/>
      <c r="F7" s="889"/>
      <c r="G7" s="889"/>
      <c r="H7" s="889"/>
      <c r="I7" s="889"/>
      <c r="J7" s="889"/>
      <c r="K7" s="889"/>
      <c r="L7" s="889"/>
    </row>
    <row r="8" spans="1:16" x14ac:dyDescent="0.25">
      <c r="A8" s="896" t="s">
        <v>743</v>
      </c>
      <c r="B8" s="738"/>
      <c r="C8" s="736"/>
      <c r="D8" s="736"/>
      <c r="E8" s="736"/>
      <c r="F8" s="736"/>
      <c r="G8" s="895" t="s">
        <v>744</v>
      </c>
      <c r="H8" s="745"/>
      <c r="I8" s="745"/>
      <c r="J8" s="736"/>
      <c r="K8" s="736"/>
      <c r="L8" s="736"/>
    </row>
    <row r="9" spans="1:16" x14ac:dyDescent="0.25">
      <c r="A9" s="896" t="s">
        <v>729</v>
      </c>
      <c r="B9" s="746"/>
      <c r="C9" s="736"/>
      <c r="D9" s="736"/>
      <c r="E9" s="736"/>
      <c r="F9" s="736"/>
      <c r="G9" s="736"/>
      <c r="H9" s="736"/>
      <c r="I9" s="747"/>
      <c r="J9" s="736"/>
      <c r="K9" s="736"/>
      <c r="L9" s="736"/>
    </row>
    <row r="10" spans="1:16" x14ac:dyDescent="0.25">
      <c r="A10" s="896" t="s">
        <v>774</v>
      </c>
      <c r="B10" s="896"/>
      <c r="C10" s="889"/>
      <c r="D10" s="889"/>
      <c r="E10" s="889"/>
      <c r="F10" s="889"/>
      <c r="G10" s="889"/>
      <c r="H10" s="889"/>
      <c r="I10" s="889"/>
      <c r="J10" s="889"/>
      <c r="K10" s="889"/>
      <c r="L10" s="889"/>
    </row>
    <row r="11" spans="1:16" x14ac:dyDescent="0.25">
      <c r="A11" s="889"/>
      <c r="B11" s="739"/>
      <c r="C11" s="736"/>
      <c r="D11" s="736"/>
      <c r="E11" s="736"/>
      <c r="F11" s="736"/>
      <c r="G11" s="736"/>
      <c r="H11" s="736"/>
      <c r="I11" s="736"/>
      <c r="J11" s="736"/>
      <c r="K11" s="736"/>
      <c r="L11" s="736"/>
    </row>
    <row r="12" spans="1:16" x14ac:dyDescent="0.25">
      <c r="A12" s="897" t="s">
        <v>793</v>
      </c>
      <c r="B12" s="897"/>
      <c r="C12" s="898"/>
      <c r="D12" s="898"/>
      <c r="E12" s="898"/>
      <c r="F12" s="898"/>
      <c r="G12" s="898"/>
      <c r="H12" s="898"/>
      <c r="I12" s="898"/>
      <c r="J12" s="898"/>
      <c r="K12" s="898"/>
      <c r="L12" s="889"/>
    </row>
    <row r="13" spans="1:16" x14ac:dyDescent="0.25">
      <c r="A13" s="898"/>
      <c r="B13" s="898"/>
      <c r="C13" s="898"/>
      <c r="D13" s="898"/>
      <c r="E13" s="898"/>
      <c r="F13" s="898"/>
      <c r="G13" s="898"/>
      <c r="H13" s="898"/>
      <c r="I13" s="898"/>
      <c r="J13" s="898"/>
      <c r="K13" s="898"/>
      <c r="L13" s="889"/>
    </row>
    <row r="14" spans="1:16" x14ac:dyDescent="0.25">
      <c r="A14" s="898"/>
      <c r="B14" s="892" t="s">
        <v>733</v>
      </c>
      <c r="C14" s="1500" t="s">
        <v>775</v>
      </c>
      <c r="D14" s="1500"/>
      <c r="E14" s="1500"/>
      <c r="F14" s="1500"/>
      <c r="G14" s="1500"/>
      <c r="H14" s="1500"/>
      <c r="I14" s="1500"/>
      <c r="J14" s="1500"/>
      <c r="K14" s="1500"/>
      <c r="L14" s="1500"/>
    </row>
    <row r="15" spans="1:16" x14ac:dyDescent="0.25">
      <c r="A15" s="898"/>
      <c r="B15" s="892"/>
      <c r="C15" s="1500"/>
      <c r="D15" s="1500"/>
      <c r="E15" s="1500"/>
      <c r="F15" s="1500"/>
      <c r="G15" s="1500"/>
      <c r="H15" s="1500"/>
      <c r="I15" s="1500"/>
      <c r="J15" s="1500"/>
      <c r="K15" s="1500"/>
      <c r="L15" s="1500"/>
    </row>
    <row r="16" spans="1:16" x14ac:dyDescent="0.25">
      <c r="A16" s="898"/>
      <c r="B16" s="892"/>
      <c r="C16" s="898"/>
      <c r="D16" s="898"/>
      <c r="E16" s="898"/>
      <c r="F16" s="898"/>
      <c r="G16" s="898"/>
      <c r="H16" s="898"/>
      <c r="I16" s="898"/>
      <c r="J16" s="898"/>
      <c r="K16" s="898"/>
      <c r="L16" s="889"/>
    </row>
    <row r="17" spans="1:13" x14ac:dyDescent="0.25">
      <c r="A17" s="898"/>
      <c r="B17" s="892" t="s">
        <v>734</v>
      </c>
      <c r="C17" s="897" t="s">
        <v>745</v>
      </c>
      <c r="D17" s="897"/>
      <c r="E17" s="898"/>
      <c r="F17" s="898"/>
      <c r="G17" s="898"/>
      <c r="H17" s="898"/>
      <c r="I17" s="898"/>
      <c r="J17" s="898"/>
      <c r="K17" s="898"/>
      <c r="L17" s="889"/>
    </row>
    <row r="18" spans="1:13" x14ac:dyDescent="0.25">
      <c r="A18" s="898"/>
      <c r="B18" s="892"/>
      <c r="C18" s="898"/>
      <c r="D18" s="898"/>
      <c r="E18" s="898"/>
      <c r="F18" s="898"/>
      <c r="G18" s="898"/>
      <c r="H18" s="898"/>
      <c r="I18" s="898"/>
      <c r="J18" s="898"/>
      <c r="K18" s="898"/>
      <c r="L18" s="889"/>
    </row>
    <row r="19" spans="1:13" x14ac:dyDescent="0.25">
      <c r="A19" s="898"/>
      <c r="B19" s="892" t="s">
        <v>739</v>
      </c>
      <c r="C19" s="1500" t="s">
        <v>820</v>
      </c>
      <c r="D19" s="1500"/>
      <c r="E19" s="1500"/>
      <c r="F19" s="1500"/>
      <c r="G19" s="1500"/>
      <c r="H19" s="1500"/>
      <c r="I19" s="1500"/>
      <c r="J19" s="1500"/>
      <c r="K19" s="1500"/>
      <c r="L19" s="1500"/>
    </row>
    <row r="20" spans="1:13" x14ac:dyDescent="0.25">
      <c r="A20" s="898"/>
      <c r="B20" s="892"/>
      <c r="C20" s="1500"/>
      <c r="D20" s="1500"/>
      <c r="E20" s="1500"/>
      <c r="F20" s="1500"/>
      <c r="G20" s="1500"/>
      <c r="H20" s="1500"/>
      <c r="I20" s="1500"/>
      <c r="J20" s="1500"/>
      <c r="K20" s="1500"/>
      <c r="L20" s="1500"/>
    </row>
    <row r="21" spans="1:13" x14ac:dyDescent="0.25">
      <c r="A21" s="898"/>
      <c r="B21" s="892"/>
      <c r="C21" s="1500"/>
      <c r="D21" s="1500"/>
      <c r="E21" s="1500"/>
      <c r="F21" s="1500"/>
      <c r="G21" s="1500"/>
      <c r="H21" s="1500"/>
      <c r="I21" s="1500"/>
      <c r="J21" s="1500"/>
      <c r="K21" s="1500"/>
      <c r="L21" s="1500"/>
    </row>
    <row r="22" spans="1:13" x14ac:dyDescent="0.25">
      <c r="A22" s="898"/>
      <c r="B22" s="892"/>
      <c r="C22" s="1500"/>
      <c r="D22" s="1500"/>
      <c r="E22" s="1500"/>
      <c r="F22" s="1500"/>
      <c r="G22" s="1500"/>
      <c r="H22" s="1500"/>
      <c r="I22" s="1500"/>
      <c r="J22" s="1500"/>
      <c r="K22" s="1500"/>
      <c r="L22" s="1500"/>
    </row>
    <row r="23" spans="1:13" x14ac:dyDescent="0.25">
      <c r="A23" s="898"/>
      <c r="B23" s="892"/>
      <c r="C23" s="897" t="s">
        <v>815</v>
      </c>
      <c r="D23" s="897"/>
      <c r="E23" s="898"/>
      <c r="F23" s="898"/>
      <c r="G23" s="898"/>
      <c r="H23" s="280"/>
      <c r="I23" s="735"/>
      <c r="J23" s="899" t="s">
        <v>746</v>
      </c>
      <c r="K23" s="889"/>
      <c r="L23" s="889"/>
      <c r="M23" s="17"/>
    </row>
    <row r="24" spans="1:13" x14ac:dyDescent="0.25">
      <c r="A24" s="898"/>
      <c r="B24" s="892"/>
      <c r="C24" s="897"/>
      <c r="D24" s="897"/>
      <c r="E24" s="898"/>
      <c r="F24" s="898"/>
      <c r="G24" s="898"/>
      <c r="H24" s="1502" t="s">
        <v>738</v>
      </c>
      <c r="I24" s="1502"/>
      <c r="J24" s="900"/>
      <c r="K24" s="889"/>
      <c r="L24" s="889"/>
    </row>
    <row r="25" spans="1:13" x14ac:dyDescent="0.25">
      <c r="A25" s="898"/>
      <c r="B25" s="892"/>
      <c r="C25" s="1500" t="s">
        <v>821</v>
      </c>
      <c r="D25" s="1500"/>
      <c r="E25" s="1500"/>
      <c r="F25" s="1500"/>
      <c r="G25" s="1500"/>
      <c r="H25" s="1500"/>
      <c r="I25" s="1500"/>
      <c r="J25" s="1500"/>
      <c r="K25" s="1500"/>
      <c r="L25" s="1500"/>
    </row>
    <row r="26" spans="1:13" x14ac:dyDescent="0.25">
      <c r="A26" s="898"/>
      <c r="B26" s="892"/>
      <c r="C26" s="1500"/>
      <c r="D26" s="1500"/>
      <c r="E26" s="1500"/>
      <c r="F26" s="1500"/>
      <c r="G26" s="1500"/>
      <c r="H26" s="1500"/>
      <c r="I26" s="1500"/>
      <c r="J26" s="1500"/>
      <c r="K26" s="1500"/>
      <c r="L26" s="1500"/>
    </row>
    <row r="27" spans="1:13" x14ac:dyDescent="0.25">
      <c r="A27" s="898"/>
      <c r="B27" s="892"/>
      <c r="C27" s="1500"/>
      <c r="D27" s="1500"/>
      <c r="E27" s="1500"/>
      <c r="F27" s="1500"/>
      <c r="G27" s="1500"/>
      <c r="H27" s="1500"/>
      <c r="I27" s="1500"/>
      <c r="J27" s="1500"/>
      <c r="K27" s="1500"/>
      <c r="L27" s="1500"/>
    </row>
    <row r="28" spans="1:13" x14ac:dyDescent="0.25">
      <c r="A28" s="898"/>
      <c r="B28" s="892"/>
      <c r="C28" s="898"/>
      <c r="D28" s="898"/>
      <c r="E28" s="898"/>
      <c r="F28" s="898"/>
      <c r="G28" s="898"/>
      <c r="H28" s="898"/>
      <c r="I28" s="898"/>
      <c r="J28" s="898"/>
      <c r="K28" s="898"/>
      <c r="L28" s="889"/>
    </row>
    <row r="29" spans="1:13" x14ac:dyDescent="0.25">
      <c r="A29" s="898"/>
      <c r="B29" s="892" t="s">
        <v>742</v>
      </c>
      <c r="C29" s="897" t="s">
        <v>817</v>
      </c>
      <c r="D29" s="897"/>
      <c r="E29" s="898"/>
      <c r="F29" s="898"/>
      <c r="G29" s="898"/>
      <c r="H29" s="898"/>
      <c r="I29" s="898"/>
      <c r="J29" s="898"/>
      <c r="K29" s="898"/>
      <c r="L29" s="889"/>
    </row>
    <row r="30" spans="1:13" x14ac:dyDescent="0.25">
      <c r="A30" s="898"/>
      <c r="B30" s="892"/>
      <c r="C30" s="887" t="s">
        <v>816</v>
      </c>
      <c r="D30" s="750"/>
      <c r="E30" s="750"/>
      <c r="F30" s="887" t="s">
        <v>818</v>
      </c>
      <c r="G30" s="898"/>
      <c r="H30" s="898"/>
      <c r="I30" s="898"/>
      <c r="J30" s="898"/>
      <c r="K30" s="898"/>
      <c r="L30" s="889"/>
    </row>
    <row r="31" spans="1:13" x14ac:dyDescent="0.25">
      <c r="A31" s="898"/>
      <c r="B31" s="892"/>
      <c r="C31" s="889"/>
      <c r="D31" s="901" t="s">
        <v>738</v>
      </c>
      <c r="E31" s="900"/>
      <c r="F31" s="898"/>
      <c r="G31" s="898"/>
      <c r="H31" s="898"/>
      <c r="I31" s="898"/>
      <c r="J31" s="898"/>
      <c r="K31" s="900"/>
      <c r="L31" s="889"/>
    </row>
    <row r="32" spans="1:13" x14ac:dyDescent="0.25">
      <c r="A32" s="898"/>
      <c r="B32" s="892"/>
      <c r="C32" s="1500" t="s">
        <v>822</v>
      </c>
      <c r="D32" s="1500"/>
      <c r="E32" s="1500"/>
      <c r="F32" s="1500"/>
      <c r="G32" s="1500"/>
      <c r="H32" s="1500"/>
      <c r="I32" s="1500"/>
      <c r="J32" s="1500"/>
      <c r="K32" s="1500"/>
      <c r="L32" s="1500"/>
    </row>
    <row r="33" spans="1:12" x14ac:dyDescent="0.25">
      <c r="A33" s="898"/>
      <c r="B33" s="892"/>
      <c r="C33" s="1500"/>
      <c r="D33" s="1500"/>
      <c r="E33" s="1500"/>
      <c r="F33" s="1500"/>
      <c r="G33" s="1500"/>
      <c r="H33" s="1500"/>
      <c r="I33" s="1500"/>
      <c r="J33" s="1500"/>
      <c r="K33" s="1500"/>
      <c r="L33" s="1500"/>
    </row>
    <row r="34" spans="1:12" x14ac:dyDescent="0.25">
      <c r="A34" s="898"/>
      <c r="B34" s="892"/>
      <c r="C34" s="898"/>
      <c r="D34" s="898"/>
      <c r="E34" s="898"/>
      <c r="F34" s="898"/>
      <c r="G34" s="898"/>
      <c r="H34" s="898"/>
      <c r="I34" s="898"/>
      <c r="J34" s="898"/>
      <c r="K34" s="898"/>
      <c r="L34" s="889"/>
    </row>
    <row r="35" spans="1:12" x14ac:dyDescent="0.25">
      <c r="A35" s="898"/>
      <c r="B35" s="892" t="s">
        <v>747</v>
      </c>
      <c r="C35" s="1501" t="s">
        <v>823</v>
      </c>
      <c r="D35" s="1501"/>
      <c r="E35" s="1501"/>
      <c r="F35" s="1501"/>
      <c r="G35" s="1501"/>
      <c r="H35" s="1501"/>
      <c r="I35" s="1501"/>
      <c r="J35" s="1501"/>
      <c r="K35" s="1501"/>
      <c r="L35" s="1501"/>
    </row>
    <row r="36" spans="1:12" x14ac:dyDescent="0.25">
      <c r="A36" s="898"/>
      <c r="B36" s="892"/>
      <c r="C36" s="1501"/>
      <c r="D36" s="1501"/>
      <c r="E36" s="1501"/>
      <c r="F36" s="1501"/>
      <c r="G36" s="1501"/>
      <c r="H36" s="1501"/>
      <c r="I36" s="1501"/>
      <c r="J36" s="1501"/>
      <c r="K36" s="1501"/>
      <c r="L36" s="1501"/>
    </row>
    <row r="37" spans="1:12" x14ac:dyDescent="0.25">
      <c r="A37" s="898"/>
      <c r="B37" s="892"/>
      <c r="C37" s="1501"/>
      <c r="D37" s="1501"/>
      <c r="E37" s="1501"/>
      <c r="F37" s="1501"/>
      <c r="G37" s="1501"/>
      <c r="H37" s="1501"/>
      <c r="I37" s="1501"/>
      <c r="J37" s="1501"/>
      <c r="K37" s="1501"/>
      <c r="L37" s="1501"/>
    </row>
    <row r="38" spans="1:12" x14ac:dyDescent="0.25">
      <c r="A38" s="898"/>
      <c r="B38" s="892"/>
      <c r="C38" s="1501"/>
      <c r="D38" s="1501"/>
      <c r="E38" s="1501"/>
      <c r="F38" s="1501"/>
      <c r="G38" s="1501"/>
      <c r="H38" s="1501"/>
      <c r="I38" s="1501"/>
      <c r="J38" s="1501"/>
      <c r="K38" s="1501"/>
      <c r="L38" s="1501"/>
    </row>
    <row r="39" spans="1:12" x14ac:dyDescent="0.25">
      <c r="A39" s="898"/>
      <c r="B39" s="892"/>
      <c r="C39" s="1501"/>
      <c r="D39" s="1501"/>
      <c r="E39" s="1501"/>
      <c r="F39" s="1501"/>
      <c r="G39" s="1501"/>
      <c r="H39" s="1501"/>
      <c r="I39" s="1501"/>
      <c r="J39" s="1501"/>
      <c r="K39" s="1501"/>
      <c r="L39" s="1501"/>
    </row>
    <row r="40" spans="1:12" x14ac:dyDescent="0.25">
      <c r="A40" s="898"/>
      <c r="B40" s="892"/>
      <c r="C40" s="1501"/>
      <c r="D40" s="1501"/>
      <c r="E40" s="1501"/>
      <c r="F40" s="1501"/>
      <c r="G40" s="1501"/>
      <c r="H40" s="1501"/>
      <c r="I40" s="1501"/>
      <c r="J40" s="1501"/>
      <c r="K40" s="1501"/>
      <c r="L40" s="1501"/>
    </row>
    <row r="41" spans="1:12" x14ac:dyDescent="0.25">
      <c r="A41" s="898"/>
      <c r="B41" s="892"/>
      <c r="C41" s="1501"/>
      <c r="D41" s="1501"/>
      <c r="E41" s="1501"/>
      <c r="F41" s="1501"/>
      <c r="G41" s="1501"/>
      <c r="H41" s="1501"/>
      <c r="I41" s="1501"/>
      <c r="J41" s="1501"/>
      <c r="K41" s="1501"/>
      <c r="L41" s="1501"/>
    </row>
    <row r="42" spans="1:12" x14ac:dyDescent="0.25">
      <c r="A42" s="898"/>
      <c r="B42" s="892"/>
      <c r="C42" s="898"/>
      <c r="D42" s="898"/>
      <c r="E42" s="898"/>
      <c r="F42" s="898"/>
      <c r="G42" s="898"/>
      <c r="H42" s="898"/>
      <c r="I42" s="898"/>
      <c r="J42" s="898"/>
      <c r="K42" s="898"/>
      <c r="L42" s="889"/>
    </row>
    <row r="43" spans="1:12" ht="15" customHeight="1" x14ac:dyDescent="0.25">
      <c r="A43" s="898"/>
      <c r="B43" s="902" t="s">
        <v>748</v>
      </c>
      <c r="C43" s="1501" t="s">
        <v>824</v>
      </c>
      <c r="D43" s="1501"/>
      <c r="E43" s="1501"/>
      <c r="F43" s="1501"/>
      <c r="G43" s="1501"/>
      <c r="H43" s="1501"/>
      <c r="I43" s="1501"/>
      <c r="J43" s="1501"/>
      <c r="K43" s="1501"/>
      <c r="L43" s="1501"/>
    </row>
    <row r="44" spans="1:12" x14ac:dyDescent="0.25">
      <c r="A44" s="898"/>
      <c r="B44" s="892"/>
      <c r="C44" s="1501"/>
      <c r="D44" s="1501"/>
      <c r="E44" s="1501"/>
      <c r="F44" s="1501"/>
      <c r="G44" s="1501"/>
      <c r="H44" s="1501"/>
      <c r="I44" s="1501"/>
      <c r="J44" s="1501"/>
      <c r="K44" s="1501"/>
      <c r="L44" s="1501"/>
    </row>
    <row r="45" spans="1:12" x14ac:dyDescent="0.25">
      <c r="A45" s="898"/>
      <c r="B45" s="892"/>
      <c r="C45" s="1501"/>
      <c r="D45" s="1501"/>
      <c r="E45" s="1501"/>
      <c r="F45" s="1501"/>
      <c r="G45" s="1501"/>
      <c r="H45" s="1501"/>
      <c r="I45" s="1501"/>
      <c r="J45" s="1501"/>
      <c r="K45" s="1501"/>
      <c r="L45" s="1501"/>
    </row>
    <row r="46" spans="1:12" x14ac:dyDescent="0.25">
      <c r="A46" s="898"/>
      <c r="B46" s="892"/>
      <c r="C46" s="1119" t="s">
        <v>819</v>
      </c>
      <c r="D46" s="1119"/>
      <c r="E46" s="752"/>
      <c r="F46" s="752"/>
      <c r="G46" s="752"/>
      <c r="H46" s="898" t="s">
        <v>814</v>
      </c>
      <c r="I46" s="752"/>
      <c r="J46" s="753"/>
      <c r="K46" s="753"/>
      <c r="L46" s="889"/>
    </row>
    <row r="47" spans="1:12" x14ac:dyDescent="0.25">
      <c r="A47" s="898"/>
      <c r="B47" s="892"/>
      <c r="C47" s="898"/>
      <c r="D47" s="898"/>
      <c r="E47" s="901"/>
      <c r="F47" s="889"/>
      <c r="G47" s="889"/>
      <c r="H47" s="898"/>
      <c r="I47" s="901" t="s">
        <v>738</v>
      </c>
      <c r="J47" s="889"/>
      <c r="K47" s="900"/>
      <c r="L47" s="903"/>
    </row>
    <row r="48" spans="1:12" ht="15" customHeight="1" x14ac:dyDescent="0.25">
      <c r="A48" s="898"/>
      <c r="B48" s="892"/>
      <c r="C48" s="1501" t="s">
        <v>825</v>
      </c>
      <c r="D48" s="1501"/>
      <c r="E48" s="1501"/>
      <c r="F48" s="1501"/>
      <c r="G48" s="1501"/>
      <c r="H48" s="1501"/>
      <c r="I48" s="1501"/>
      <c r="J48" s="1501"/>
      <c r="K48" s="1501"/>
      <c r="L48" s="1501"/>
    </row>
    <row r="49" spans="1:12" x14ac:dyDescent="0.25">
      <c r="A49" s="898"/>
      <c r="B49" s="892"/>
      <c r="C49" s="1501"/>
      <c r="D49" s="1501"/>
      <c r="E49" s="1501"/>
      <c r="F49" s="1501"/>
      <c r="G49" s="1501"/>
      <c r="H49" s="1501"/>
      <c r="I49" s="1501"/>
      <c r="J49" s="1501"/>
      <c r="K49" s="1501"/>
      <c r="L49" s="1501"/>
    </row>
    <row r="50" spans="1:12" x14ac:dyDescent="0.25">
      <c r="A50" s="898"/>
      <c r="B50" s="892"/>
      <c r="C50" s="1501"/>
      <c r="D50" s="1501"/>
      <c r="E50" s="1501"/>
      <c r="F50" s="1501"/>
      <c r="G50" s="1501"/>
      <c r="H50" s="1501"/>
      <c r="I50" s="1501"/>
      <c r="J50" s="1501"/>
      <c r="K50" s="1501"/>
      <c r="L50" s="1501"/>
    </row>
    <row r="51" spans="1:12" x14ac:dyDescent="0.25">
      <c r="A51" s="889"/>
      <c r="B51" s="889"/>
      <c r="C51" s="1501"/>
      <c r="D51" s="1501"/>
      <c r="E51" s="1501"/>
      <c r="F51" s="1501"/>
      <c r="G51" s="1501"/>
      <c r="H51" s="1501"/>
      <c r="I51" s="1501"/>
      <c r="J51" s="1501"/>
      <c r="K51" s="1501"/>
      <c r="L51" s="1501"/>
    </row>
    <row r="52" spans="1:12" x14ac:dyDescent="0.25">
      <c r="A52" s="889"/>
      <c r="B52" s="889"/>
      <c r="C52" s="889"/>
      <c r="D52" s="889"/>
      <c r="E52" s="889"/>
      <c r="F52" s="889"/>
      <c r="G52" s="889"/>
      <c r="H52" s="889"/>
      <c r="I52" s="889"/>
      <c r="J52" s="889"/>
      <c r="K52" s="889"/>
      <c r="L52" s="889"/>
    </row>
    <row r="53" spans="1:12" x14ac:dyDescent="0.25">
      <c r="A53" s="889"/>
      <c r="B53" s="889"/>
      <c r="C53" s="889"/>
      <c r="D53" s="889"/>
      <c r="E53" s="889"/>
      <c r="F53" s="736"/>
      <c r="G53" s="736"/>
      <c r="H53" s="736"/>
      <c r="I53" s="736"/>
      <c r="J53" s="736"/>
      <c r="K53" s="736"/>
      <c r="L53" s="736"/>
    </row>
    <row r="54" spans="1:12" x14ac:dyDescent="0.25">
      <c r="A54" s="889"/>
      <c r="B54" s="889"/>
      <c r="C54" s="889"/>
      <c r="D54" s="889"/>
      <c r="E54" s="889"/>
      <c r="F54" s="754" t="s">
        <v>794</v>
      </c>
      <c r="G54" s="754"/>
      <c r="H54" s="754"/>
      <c r="I54" s="735"/>
      <c r="J54" s="735"/>
      <c r="K54" s="735"/>
      <c r="L54" s="735"/>
    </row>
  </sheetData>
  <sheetProtection algorithmName="SHA-512" hashValue="FWer/OcThHIctjDOo/LvnP2Eja1o2cp9/9gNPTWA9KOvfJXzkob6ISyxPo0waMDf6/f9aNucYQ+oeRDPt1hatw==" saltValue="A3eHH6+iuInuzbEUyqAeaA==" spinCount="100000" sheet="1" formatColumns="0"/>
  <mergeCells count="10">
    <mergeCell ref="A1:L1"/>
    <mergeCell ref="A5:L5"/>
    <mergeCell ref="C14:L15"/>
    <mergeCell ref="C19:L22"/>
    <mergeCell ref="C25:L27"/>
    <mergeCell ref="C32:L33"/>
    <mergeCell ref="C35:L41"/>
    <mergeCell ref="C43:L45"/>
    <mergeCell ref="C48:L51"/>
    <mergeCell ref="H24:I24"/>
  </mergeCells>
  <printOptions horizontalCentered="1"/>
  <pageMargins left="0.45" right="0.45" top="0.75" bottom="0.75" header="0.3" footer="0.3"/>
  <pageSetup paperSize="9" scale="92"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zoomScaleNormal="100" workbookViewId="0">
      <selection activeCell="C17" sqref="C17"/>
    </sheetView>
  </sheetViews>
  <sheetFormatPr defaultRowHeight="15" x14ac:dyDescent="0.25"/>
  <cols>
    <col min="1" max="1" width="26.140625" bestFit="1" customWidth="1"/>
    <col min="2" max="2" width="3.28515625" bestFit="1" customWidth="1"/>
    <col min="3" max="3" width="17.42578125" customWidth="1"/>
    <col min="4" max="5" width="9.42578125" bestFit="1" customWidth="1"/>
    <col min="6" max="6" width="9.85546875" customWidth="1"/>
  </cols>
  <sheetData>
    <row r="1" spans="1:15" s="61" customFormat="1" ht="15.75" customHeight="1" x14ac:dyDescent="0.25">
      <c r="A1" s="1749" t="s">
        <v>633</v>
      </c>
      <c r="B1" s="1749"/>
      <c r="C1" s="1749"/>
      <c r="D1" s="1749"/>
      <c r="E1" s="1749"/>
      <c r="F1" s="1749"/>
      <c r="G1" s="211"/>
      <c r="H1" s="211"/>
      <c r="I1" s="211"/>
      <c r="J1" s="211"/>
      <c r="K1" s="211"/>
      <c r="L1" s="211"/>
      <c r="M1" s="211"/>
      <c r="N1" s="211"/>
      <c r="O1" s="211"/>
    </row>
    <row r="2" spans="1:15" s="61" customFormat="1" ht="17.25" customHeight="1" x14ac:dyDescent="0.25">
      <c r="A2" s="748"/>
      <c r="B2" s="820"/>
      <c r="C2" s="174"/>
      <c r="D2" s="812"/>
      <c r="E2" s="870"/>
      <c r="F2" s="1218"/>
      <c r="G2" s="192"/>
      <c r="H2" s="41"/>
      <c r="I2" s="41"/>
      <c r="J2" s="41"/>
      <c r="K2" s="41"/>
      <c r="L2" s="41"/>
      <c r="M2" s="41"/>
      <c r="N2" s="41"/>
    </row>
    <row r="3" spans="1:15" s="61" customFormat="1" ht="16.350000000000001" customHeight="1" x14ac:dyDescent="0.3">
      <c r="A3" s="1751" t="s">
        <v>85</v>
      </c>
      <c r="B3" s="1949"/>
      <c r="C3" s="1949"/>
      <c r="D3" s="1949"/>
      <c r="E3" s="1949"/>
      <c r="F3" s="1197" t="s">
        <v>1027</v>
      </c>
      <c r="G3" s="193"/>
      <c r="H3" s="41"/>
      <c r="I3" s="41"/>
      <c r="J3" s="41"/>
      <c r="K3" s="41"/>
      <c r="L3" s="41"/>
      <c r="M3" s="41"/>
      <c r="N3" s="41"/>
    </row>
    <row r="4" spans="1:15" s="61" customFormat="1" ht="15.75" customHeight="1" x14ac:dyDescent="0.25">
      <c r="A4" s="624"/>
      <c r="B4" s="624"/>
      <c r="C4" s="624"/>
      <c r="D4" s="624"/>
      <c r="E4" s="624"/>
      <c r="F4" s="624"/>
      <c r="G4" s="624"/>
      <c r="H4" s="624"/>
      <c r="I4" s="624"/>
      <c r="J4" s="624"/>
      <c r="K4" s="624"/>
      <c r="L4" s="624"/>
      <c r="M4" s="624"/>
      <c r="N4" s="624"/>
      <c r="O4" s="624"/>
    </row>
    <row r="5" spans="1:15" s="61" customFormat="1" ht="15" customHeight="1" x14ac:dyDescent="0.2">
      <c r="A5" s="1562" t="s">
        <v>634</v>
      </c>
      <c r="B5" s="1562"/>
      <c r="C5" s="1562"/>
      <c r="D5" s="1562"/>
      <c r="E5" s="1562"/>
      <c r="F5" s="1562"/>
      <c r="G5" s="210"/>
      <c r="H5" s="210"/>
      <c r="I5" s="210"/>
      <c r="J5" s="210"/>
      <c r="K5" s="210"/>
      <c r="L5" s="210"/>
      <c r="M5" s="210"/>
      <c r="N5" s="210"/>
      <c r="O5" s="210"/>
    </row>
    <row r="6" spans="1:15" s="61" customFormat="1" ht="15" customHeight="1" x14ac:dyDescent="0.2">
      <c r="A6" s="1766" t="s">
        <v>4</v>
      </c>
      <c r="B6" s="1766"/>
      <c r="C6" s="1766"/>
      <c r="D6" s="1766"/>
      <c r="E6" s="1766"/>
      <c r="F6" s="1766"/>
      <c r="G6" s="210"/>
      <c r="H6" s="210"/>
      <c r="I6" s="210"/>
      <c r="J6" s="210"/>
      <c r="K6" s="210"/>
      <c r="L6" s="210"/>
      <c r="M6" s="210"/>
      <c r="N6" s="210"/>
      <c r="O6" s="210"/>
    </row>
    <row r="7" spans="1:15" s="61" customFormat="1" ht="15" customHeight="1" x14ac:dyDescent="0.2">
      <c r="A7" s="140"/>
      <c r="B7" s="239"/>
      <c r="C7" s="140"/>
      <c r="D7" s="140"/>
      <c r="E7" s="140"/>
      <c r="F7" s="140"/>
      <c r="G7" s="210"/>
      <c r="H7" s="210"/>
      <c r="I7" s="210"/>
      <c r="J7" s="210"/>
      <c r="K7" s="210"/>
      <c r="L7" s="210"/>
      <c r="M7" s="210"/>
      <c r="N7" s="210"/>
      <c r="O7" s="210"/>
    </row>
    <row r="8" spans="1:15" s="61" customFormat="1" ht="15" customHeight="1" x14ac:dyDescent="0.2">
      <c r="A8" s="1945" t="s">
        <v>627</v>
      </c>
      <c r="B8" s="1946"/>
      <c r="C8" s="1116" t="s">
        <v>187</v>
      </c>
      <c r="D8" s="210"/>
      <c r="E8" s="210"/>
      <c r="F8" s="210"/>
      <c r="G8" s="210"/>
      <c r="H8" s="210"/>
      <c r="I8" s="210"/>
      <c r="J8" s="210"/>
      <c r="K8" s="210"/>
      <c r="L8" s="210"/>
    </row>
    <row r="9" spans="1:15" s="61" customFormat="1" ht="15" customHeight="1" x14ac:dyDescent="0.2">
      <c r="A9" s="1947"/>
      <c r="B9" s="1948"/>
      <c r="C9" s="1117" t="s">
        <v>12</v>
      </c>
      <c r="D9" s="210"/>
      <c r="E9" s="210"/>
      <c r="F9" s="210"/>
      <c r="G9" s="210"/>
      <c r="H9" s="210"/>
      <c r="I9" s="210"/>
      <c r="J9" s="210"/>
      <c r="K9" s="210"/>
      <c r="L9" s="210"/>
    </row>
    <row r="10" spans="1:15" ht="15.75" x14ac:dyDescent="0.25">
      <c r="A10" s="620" t="s">
        <v>629</v>
      </c>
      <c r="B10" s="622" t="s">
        <v>18</v>
      </c>
      <c r="C10" s="996"/>
    </row>
    <row r="11" spans="1:15" ht="15.75" x14ac:dyDescent="0.25">
      <c r="A11" s="620" t="s">
        <v>630</v>
      </c>
      <c r="B11" s="622" t="s">
        <v>20</v>
      </c>
      <c r="C11" s="996"/>
    </row>
    <row r="12" spans="1:15" ht="15.75" x14ac:dyDescent="0.25">
      <c r="A12" s="620" t="s">
        <v>631</v>
      </c>
      <c r="B12" s="622" t="s">
        <v>99</v>
      </c>
      <c r="C12" s="996"/>
    </row>
    <row r="13" spans="1:15" ht="15.75" x14ac:dyDescent="0.25">
      <c r="A13" s="620" t="s">
        <v>145</v>
      </c>
      <c r="B13" s="622" t="s">
        <v>25</v>
      </c>
      <c r="C13" s="996"/>
    </row>
    <row r="14" spans="1:15" ht="15.75" x14ac:dyDescent="0.25">
      <c r="A14" s="620" t="s">
        <v>632</v>
      </c>
      <c r="B14" s="622" t="s">
        <v>28</v>
      </c>
      <c r="C14" s="996"/>
    </row>
    <row r="15" spans="1:15" ht="15.75" x14ac:dyDescent="0.25">
      <c r="A15" s="620" t="s">
        <v>552</v>
      </c>
      <c r="B15" s="622" t="s">
        <v>30</v>
      </c>
      <c r="C15" s="996"/>
    </row>
    <row r="16" spans="1:15" ht="15.75" x14ac:dyDescent="0.25">
      <c r="A16" s="620" t="s">
        <v>477</v>
      </c>
      <c r="B16" s="622" t="s">
        <v>33</v>
      </c>
      <c r="C16" s="996"/>
    </row>
    <row r="17" spans="1:12" s="61" customFormat="1" ht="15" customHeight="1" x14ac:dyDescent="0.2">
      <c r="A17" s="621" t="s">
        <v>628</v>
      </c>
      <c r="B17" s="623" t="s">
        <v>42</v>
      </c>
      <c r="C17" s="1357">
        <f>SUM(C10:C16)</f>
        <v>0</v>
      </c>
      <c r="D17" s="210"/>
      <c r="E17" s="210"/>
      <c r="F17" s="210"/>
      <c r="G17" s="210"/>
      <c r="H17" s="210"/>
      <c r="I17" s="210"/>
      <c r="J17" s="210"/>
      <c r="K17" s="210"/>
      <c r="L17" s="210"/>
    </row>
  </sheetData>
  <sheetProtection algorithmName="SHA-512" hashValue="BqIt4BlDA1CGfBgyLbUK+CNpctVK/x/3YnRV6ndEFSBPlGnpWek9x0+PaVc5PltbTf902bjA6/cQ5i90mATlCg==" saltValue="zQYP4CeCq0/6gonBK1/Ynw==" spinCount="100000" sheet="1" objects="1" scenarios="1"/>
  <mergeCells count="5">
    <mergeCell ref="A8:B9"/>
    <mergeCell ref="A3:E3"/>
    <mergeCell ref="A5:F5"/>
    <mergeCell ref="A6:F6"/>
    <mergeCell ref="A1:F1"/>
  </mergeCells>
  <printOptions horizontalCentered="1"/>
  <pageMargins left="0.7" right="0.7" top="0.75" bottom="0.75" header="0.3" footer="0.3"/>
  <pageSetup paperSize="9" scale="8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zoomScale="80" zoomScaleNormal="80" zoomScaleSheetLayoutView="80" workbookViewId="0">
      <selection activeCell="A6" sqref="A6:K6"/>
    </sheetView>
  </sheetViews>
  <sheetFormatPr defaultRowHeight="15" x14ac:dyDescent="0.25"/>
  <cols>
    <col min="1" max="1" width="6.7109375" style="119" customWidth="1"/>
    <col min="2" max="2" width="4" style="119" customWidth="1"/>
    <col min="3" max="3" width="16.140625" style="119" customWidth="1"/>
    <col min="4" max="4" width="3.7109375" style="119" customWidth="1"/>
    <col min="5" max="5" width="9.7109375" style="119" customWidth="1"/>
    <col min="6" max="6" width="3.28515625" style="119" customWidth="1"/>
    <col min="7" max="7" width="4" style="119" bestFit="1" customWidth="1"/>
    <col min="8" max="8" width="18.140625" style="119" customWidth="1"/>
    <col min="9" max="9" width="21.42578125" style="119" customWidth="1"/>
    <col min="10" max="10" width="21.28515625" style="119" customWidth="1"/>
    <col min="11" max="11" width="17.5703125" style="119" customWidth="1"/>
    <col min="12" max="16384" width="9.140625" style="119"/>
  </cols>
  <sheetData>
    <row r="1" spans="1:11" s="1" customFormat="1" ht="15.75" customHeight="1" x14ac:dyDescent="0.25">
      <c r="A1" s="1560" t="s">
        <v>636</v>
      </c>
      <c r="B1" s="1560"/>
      <c r="C1" s="1560"/>
      <c r="D1" s="1560"/>
      <c r="E1" s="1560"/>
      <c r="F1" s="1560"/>
      <c r="G1" s="1560"/>
      <c r="H1" s="1560"/>
      <c r="I1" s="1560"/>
      <c r="J1" s="1560"/>
      <c r="K1" s="1560"/>
    </row>
    <row r="2" spans="1:11" s="1" customFormat="1" ht="16.5" customHeight="1" x14ac:dyDescent="0.25">
      <c r="A2" s="1305"/>
      <c r="B2" s="880"/>
      <c r="C2" s="880"/>
      <c r="D2" s="825"/>
      <c r="E2" s="825"/>
      <c r="F2" s="825"/>
      <c r="G2" s="825"/>
      <c r="H2" s="734"/>
      <c r="I2" s="734"/>
      <c r="J2" s="734"/>
      <c r="K2" s="1217"/>
    </row>
    <row r="3" spans="1:11" s="3" customFormat="1" ht="17.25" customHeight="1" x14ac:dyDescent="0.25">
      <c r="A3" s="238" t="s">
        <v>85</v>
      </c>
      <c r="B3" s="238"/>
      <c r="C3" s="238"/>
      <c r="D3" s="238"/>
      <c r="E3" s="238"/>
      <c r="F3" s="238"/>
      <c r="G3" s="238"/>
      <c r="K3" s="1197" t="s">
        <v>1027</v>
      </c>
    </row>
    <row r="4" spans="1:11" s="3" customFormat="1" ht="21" customHeight="1" x14ac:dyDescent="0.25">
      <c r="A4" s="1912"/>
      <c r="B4" s="1912"/>
      <c r="C4" s="1912"/>
      <c r="D4" s="1912"/>
      <c r="E4" s="1912"/>
      <c r="F4" s="1912"/>
      <c r="G4" s="1912"/>
      <c r="H4" s="1953"/>
      <c r="I4" s="1953"/>
    </row>
    <row r="5" spans="1:11" s="1" customFormat="1" ht="18.75" customHeight="1" x14ac:dyDescent="0.25">
      <c r="A5" s="1562" t="s">
        <v>812</v>
      </c>
      <c r="B5" s="1562"/>
      <c r="C5" s="1562"/>
      <c r="D5" s="1562"/>
      <c r="E5" s="1562"/>
      <c r="F5" s="1562"/>
      <c r="G5" s="1562"/>
      <c r="H5" s="1562"/>
      <c r="I5" s="1562"/>
      <c r="J5" s="1562"/>
      <c r="K5" s="1562"/>
    </row>
    <row r="6" spans="1:11" s="1" customFormat="1" ht="15" customHeight="1" x14ac:dyDescent="0.25">
      <c r="A6" s="1562" t="s">
        <v>4</v>
      </c>
      <c r="B6" s="1562"/>
      <c r="C6" s="1562"/>
      <c r="D6" s="1562"/>
      <c r="E6" s="1562"/>
      <c r="F6" s="1562"/>
      <c r="G6" s="1562"/>
      <c r="H6" s="1562"/>
      <c r="I6" s="1562"/>
      <c r="J6" s="1562"/>
      <c r="K6" s="1562"/>
    </row>
    <row r="7" spans="1:11" s="1" customFormat="1" ht="15" customHeight="1" x14ac:dyDescent="0.25">
      <c r="A7" s="223"/>
      <c r="B7" s="223"/>
      <c r="C7" s="223"/>
      <c r="D7" s="223"/>
      <c r="E7" s="223"/>
      <c r="F7" s="223"/>
      <c r="G7" s="223"/>
      <c r="H7" s="223"/>
      <c r="I7" s="223"/>
      <c r="J7" s="223"/>
      <c r="K7" s="223"/>
    </row>
    <row r="8" spans="1:11" s="631" customFormat="1" ht="15" customHeight="1" x14ac:dyDescent="0.25">
      <c r="A8" s="627"/>
      <c r="B8" s="492"/>
      <c r="C8" s="492"/>
      <c r="D8" s="492"/>
      <c r="E8" s="492"/>
      <c r="F8" s="492"/>
      <c r="G8" s="625"/>
      <c r="H8" s="1954" t="s">
        <v>159</v>
      </c>
      <c r="I8" s="1954"/>
      <c r="J8" s="671" t="s">
        <v>222</v>
      </c>
      <c r="K8" s="1951" t="s">
        <v>873</v>
      </c>
    </row>
    <row r="9" spans="1:11" s="631" customFormat="1" ht="28.5" x14ac:dyDescent="0.25">
      <c r="A9" s="1950" t="s">
        <v>807</v>
      </c>
      <c r="B9" s="1914"/>
      <c r="C9" s="1914"/>
      <c r="D9" s="1914"/>
      <c r="E9" s="1914"/>
      <c r="F9" s="1914"/>
      <c r="G9" s="128"/>
      <c r="H9" s="672" t="s">
        <v>872</v>
      </c>
      <c r="I9" s="673" t="s">
        <v>878</v>
      </c>
      <c r="J9" s="673" t="s">
        <v>877</v>
      </c>
      <c r="K9" s="1952"/>
    </row>
    <row r="10" spans="1:11" s="631" customFormat="1" x14ac:dyDescent="0.25">
      <c r="A10" s="1950"/>
      <c r="B10" s="1914"/>
      <c r="C10" s="1914"/>
      <c r="D10" s="1914"/>
      <c r="E10" s="1914"/>
      <c r="F10" s="1914"/>
      <c r="G10" s="128"/>
      <c r="H10" s="629" t="s">
        <v>10</v>
      </c>
      <c r="I10" s="629" t="s">
        <v>10</v>
      </c>
      <c r="J10" s="629" t="s">
        <v>10</v>
      </c>
      <c r="K10" s="629" t="s">
        <v>10</v>
      </c>
    </row>
    <row r="11" spans="1:11" s="631" customFormat="1" x14ac:dyDescent="0.25">
      <c r="A11" s="632"/>
      <c r="B11" s="130"/>
      <c r="C11" s="130"/>
      <c r="D11" s="130"/>
      <c r="E11" s="130"/>
      <c r="F11" s="130"/>
      <c r="G11" s="224"/>
      <c r="H11" s="633" t="s">
        <v>13</v>
      </c>
      <c r="I11" s="633" t="s">
        <v>16</v>
      </c>
      <c r="J11" s="633" t="s">
        <v>360</v>
      </c>
      <c r="K11" s="633" t="s">
        <v>449</v>
      </c>
    </row>
    <row r="12" spans="1:11" s="631" customFormat="1" x14ac:dyDescent="0.25">
      <c r="A12" s="628" t="s">
        <v>809</v>
      </c>
      <c r="B12" s="13"/>
      <c r="C12" s="13"/>
      <c r="D12" s="13"/>
      <c r="E12" s="13"/>
      <c r="F12" s="13"/>
      <c r="G12" s="128"/>
      <c r="H12" s="1955"/>
      <c r="I12" s="1955"/>
      <c r="J12" s="1955"/>
      <c r="K12" s="1957">
        <f>H12+I12-J12</f>
        <v>0</v>
      </c>
    </row>
    <row r="13" spans="1:11" x14ac:dyDescent="0.25">
      <c r="A13" s="514" t="s">
        <v>933</v>
      </c>
      <c r="B13" s="22"/>
      <c r="C13" s="21" t="s">
        <v>563</v>
      </c>
      <c r="D13" s="21"/>
      <c r="E13" s="22"/>
      <c r="F13" s="22"/>
      <c r="G13" s="23" t="s">
        <v>99</v>
      </c>
      <c r="H13" s="1956"/>
      <c r="I13" s="1956"/>
      <c r="J13" s="1956"/>
      <c r="K13" s="1958"/>
    </row>
    <row r="14" spans="1:11" x14ac:dyDescent="0.25">
      <c r="A14" s="596"/>
      <c r="B14" s="22"/>
      <c r="C14" s="52" t="s">
        <v>560</v>
      </c>
      <c r="D14" s="79"/>
      <c r="E14" s="22"/>
      <c r="F14" s="22"/>
      <c r="G14" s="23" t="s">
        <v>25</v>
      </c>
      <c r="H14" s="1019"/>
      <c r="I14" s="1019"/>
      <c r="J14" s="1019"/>
      <c r="K14" s="1225">
        <f>H14+I14-J14</f>
        <v>0</v>
      </c>
    </row>
    <row r="15" spans="1:11" x14ac:dyDescent="0.25">
      <c r="A15" s="58" t="s">
        <v>934</v>
      </c>
      <c r="B15" s="24"/>
      <c r="C15" s="25"/>
      <c r="D15" s="24"/>
      <c r="E15" s="25"/>
      <c r="F15" s="25"/>
      <c r="G15" s="1334" t="s">
        <v>28</v>
      </c>
      <c r="H15" s="1361">
        <f>SUM(H12:H14)</f>
        <v>0</v>
      </c>
      <c r="I15" s="1361">
        <f t="shared" ref="I15:K15" si="0">SUM(I12:I14)</f>
        <v>0</v>
      </c>
      <c r="J15" s="1361">
        <f t="shared" si="0"/>
        <v>0</v>
      </c>
      <c r="K15" s="1361">
        <f t="shared" si="0"/>
        <v>0</v>
      </c>
    </row>
    <row r="16" spans="1:11" x14ac:dyDescent="0.25">
      <c r="A16" s="597" t="s">
        <v>531</v>
      </c>
      <c r="B16" s="17"/>
      <c r="C16" s="17"/>
      <c r="D16" s="17"/>
      <c r="E16" s="17"/>
      <c r="F16" s="17"/>
      <c r="G16" s="236"/>
      <c r="H16" s="1546"/>
      <c r="I16" s="1546"/>
      <c r="J16" s="1546"/>
      <c r="K16" s="1683">
        <f>H16+I16-J16</f>
        <v>0</v>
      </c>
    </row>
    <row r="17" spans="1:11" x14ac:dyDescent="0.25">
      <c r="A17" s="598"/>
      <c r="B17" s="186"/>
      <c r="C17" s="79" t="s">
        <v>808</v>
      </c>
      <c r="D17" s="22"/>
      <c r="E17" s="79" t="s">
        <v>564</v>
      </c>
      <c r="F17" s="22"/>
      <c r="G17" s="69">
        <v>11</v>
      </c>
      <c r="H17" s="1580"/>
      <c r="I17" s="1580"/>
      <c r="J17" s="1580"/>
      <c r="K17" s="1687"/>
    </row>
    <row r="18" spans="1:11" x14ac:dyDescent="0.25">
      <c r="A18" s="599"/>
      <c r="B18" s="25"/>
      <c r="C18" s="80"/>
      <c r="D18" s="25"/>
      <c r="E18" s="80" t="s">
        <v>561</v>
      </c>
      <c r="F18" s="25"/>
      <c r="G18" s="600">
        <v>12</v>
      </c>
      <c r="H18" s="1019"/>
      <c r="I18" s="1019"/>
      <c r="J18" s="1019"/>
      <c r="K18" s="1222">
        <f>H18+I18-J18</f>
        <v>0</v>
      </c>
    </row>
    <row r="19" spans="1:11" x14ac:dyDescent="0.25">
      <c r="A19" s="599"/>
      <c r="B19" s="25"/>
      <c r="C19" s="80" t="s">
        <v>565</v>
      </c>
      <c r="D19" s="25"/>
      <c r="E19" s="79" t="s">
        <v>564</v>
      </c>
      <c r="F19" s="25"/>
      <c r="G19" s="600">
        <v>13</v>
      </c>
      <c r="H19" s="1053"/>
      <c r="I19" s="1053"/>
      <c r="J19" s="1053"/>
      <c r="K19" s="1222">
        <f t="shared" ref="K19:K20" si="1">H19+I19-J19</f>
        <v>0</v>
      </c>
    </row>
    <row r="20" spans="1:11" x14ac:dyDescent="0.25">
      <c r="A20" s="599"/>
      <c r="B20" s="25"/>
      <c r="C20" s="80"/>
      <c r="D20" s="25"/>
      <c r="E20" s="80" t="s">
        <v>561</v>
      </c>
      <c r="F20" s="25"/>
      <c r="G20" s="600">
        <v>14</v>
      </c>
      <c r="H20" s="1053"/>
      <c r="I20" s="1053"/>
      <c r="J20" s="1053"/>
      <c r="K20" s="1222">
        <f t="shared" si="1"/>
        <v>0</v>
      </c>
    </row>
    <row r="21" spans="1:11" s="1358" customFormat="1" ht="14.25" x14ac:dyDescent="0.2">
      <c r="A21" s="601" t="s">
        <v>566</v>
      </c>
      <c r="B21" s="1331"/>
      <c r="C21" s="57"/>
      <c r="D21" s="57"/>
      <c r="E21" s="57"/>
      <c r="F21" s="57"/>
      <c r="G21" s="1332">
        <v>15</v>
      </c>
      <c r="H21" s="1361">
        <f>SUM(H16:H20)</f>
        <v>0</v>
      </c>
      <c r="I21" s="1361">
        <f>SUM(I16:I20)</f>
        <v>0</v>
      </c>
      <c r="J21" s="1361">
        <f t="shared" ref="J21:K21" si="2">SUM(J16:J20)</f>
        <v>0</v>
      </c>
      <c r="K21" s="1361">
        <f t="shared" si="2"/>
        <v>0</v>
      </c>
    </row>
    <row r="22" spans="1:11" x14ac:dyDescent="0.25">
      <c r="A22" s="602" t="s">
        <v>567</v>
      </c>
      <c r="B22" s="77"/>
      <c r="C22" s="77"/>
      <c r="D22" s="77"/>
      <c r="E22" s="77"/>
      <c r="F22" s="77"/>
      <c r="G22" s="78"/>
      <c r="H22" s="1546"/>
      <c r="I22" s="1546"/>
      <c r="J22" s="1546"/>
      <c r="K22" s="1683">
        <f>H22+I22-J22</f>
        <v>0</v>
      </c>
    </row>
    <row r="23" spans="1:11" x14ac:dyDescent="0.25">
      <c r="A23" s="596" t="s">
        <v>568</v>
      </c>
      <c r="B23" s="21"/>
      <c r="C23" s="22"/>
      <c r="D23" s="22"/>
      <c r="E23" s="22"/>
      <c r="F23" s="22"/>
      <c r="G23" s="33">
        <v>17</v>
      </c>
      <c r="H23" s="1580"/>
      <c r="I23" s="1580"/>
      <c r="J23" s="1580"/>
      <c r="K23" s="1687"/>
    </row>
    <row r="24" spans="1:11" x14ac:dyDescent="0.25">
      <c r="A24" s="603" t="s">
        <v>569</v>
      </c>
      <c r="B24" s="51"/>
      <c r="C24" s="51"/>
      <c r="D24" s="51"/>
      <c r="E24" s="51"/>
      <c r="F24" s="51"/>
      <c r="G24" s="600">
        <v>18</v>
      </c>
      <c r="H24" s="1053"/>
      <c r="I24" s="1053"/>
      <c r="J24" s="1053"/>
      <c r="K24" s="1222">
        <f t="shared" ref="K24:K31" si="3">H24+I24-J24</f>
        <v>0</v>
      </c>
    </row>
    <row r="25" spans="1:11" x14ac:dyDescent="0.25">
      <c r="A25" s="604" t="s">
        <v>570</v>
      </c>
      <c r="B25" s="25"/>
      <c r="C25" s="25"/>
      <c r="D25" s="25"/>
      <c r="E25" s="25"/>
      <c r="F25" s="25"/>
      <c r="G25" s="600">
        <v>19</v>
      </c>
      <c r="H25" s="1053"/>
      <c r="I25" s="1053"/>
      <c r="J25" s="1053"/>
      <c r="K25" s="1222">
        <f t="shared" si="3"/>
        <v>0</v>
      </c>
    </row>
    <row r="26" spans="1:11" s="1358" customFormat="1" ht="14.25" x14ac:dyDescent="0.2">
      <c r="A26" s="58" t="s">
        <v>571</v>
      </c>
      <c r="B26" s="57"/>
      <c r="C26" s="57"/>
      <c r="D26" s="57"/>
      <c r="E26" s="57"/>
      <c r="F26" s="57"/>
      <c r="G26" s="1332">
        <v>20</v>
      </c>
      <c r="H26" s="1361">
        <f>SUM(H22:H25)</f>
        <v>0</v>
      </c>
      <c r="I26" s="1361">
        <f t="shared" ref="I26:K26" si="4">SUM(I22:I25)</f>
        <v>0</v>
      </c>
      <c r="J26" s="1361">
        <f t="shared" si="4"/>
        <v>0</v>
      </c>
      <c r="K26" s="1361">
        <f t="shared" si="4"/>
        <v>0</v>
      </c>
    </row>
    <row r="27" spans="1:11" x14ac:dyDescent="0.25">
      <c r="A27" s="599" t="s">
        <v>572</v>
      </c>
      <c r="B27" s="25"/>
      <c r="C27" s="25"/>
      <c r="D27" s="25"/>
      <c r="E27" s="25"/>
      <c r="F27" s="25"/>
      <c r="G27" s="600">
        <v>22</v>
      </c>
      <c r="H27" s="1053"/>
      <c r="I27" s="1053"/>
      <c r="J27" s="1053"/>
      <c r="K27" s="1222">
        <f t="shared" si="3"/>
        <v>0</v>
      </c>
    </row>
    <row r="28" spans="1:11" x14ac:dyDescent="0.25">
      <c r="A28" s="605" t="s">
        <v>935</v>
      </c>
      <c r="B28" s="25"/>
      <c r="C28" s="25"/>
      <c r="D28" s="25"/>
      <c r="E28" s="25"/>
      <c r="F28" s="25"/>
      <c r="G28" s="600">
        <v>23</v>
      </c>
      <c r="H28" s="1053"/>
      <c r="I28" s="1053"/>
      <c r="J28" s="1053"/>
      <c r="K28" s="1222">
        <f t="shared" si="3"/>
        <v>0</v>
      </c>
    </row>
    <row r="29" spans="1:11" x14ac:dyDescent="0.25">
      <c r="A29" s="596" t="s">
        <v>936</v>
      </c>
      <c r="B29" s="79"/>
      <c r="C29" s="22"/>
      <c r="D29" s="22"/>
      <c r="E29" s="22"/>
      <c r="F29" s="22"/>
      <c r="G29" s="69">
        <v>24</v>
      </c>
      <c r="H29" s="1053"/>
      <c r="I29" s="1053"/>
      <c r="J29" s="1053"/>
      <c r="K29" s="1222">
        <f t="shared" si="3"/>
        <v>0</v>
      </c>
    </row>
    <row r="30" spans="1:11" x14ac:dyDescent="0.25">
      <c r="A30" s="599" t="s">
        <v>574</v>
      </c>
      <c r="B30" s="80"/>
      <c r="C30" s="25"/>
      <c r="D30" s="25"/>
      <c r="E30" s="25"/>
      <c r="F30" s="25"/>
      <c r="G30" s="600">
        <v>26</v>
      </c>
      <c r="H30" s="1053"/>
      <c r="I30" s="1053"/>
      <c r="J30" s="1053"/>
      <c r="K30" s="1222">
        <f t="shared" si="3"/>
        <v>0</v>
      </c>
    </row>
    <row r="31" spans="1:11" x14ac:dyDescent="0.25">
      <c r="A31" s="599" t="s">
        <v>575</v>
      </c>
      <c r="B31" s="80"/>
      <c r="C31" s="25"/>
      <c r="D31" s="25"/>
      <c r="E31" s="25"/>
      <c r="F31" s="25"/>
      <c r="G31" s="600">
        <v>27</v>
      </c>
      <c r="H31" s="1053"/>
      <c r="I31" s="1053"/>
      <c r="J31" s="1053"/>
      <c r="K31" s="1222">
        <f t="shared" si="3"/>
        <v>0</v>
      </c>
    </row>
    <row r="32" spans="1:11" x14ac:dyDescent="0.25">
      <c r="A32" s="974" t="s">
        <v>576</v>
      </c>
      <c r="B32" s="975"/>
      <c r="C32" s="976"/>
      <c r="D32" s="25"/>
      <c r="E32" s="25"/>
      <c r="F32" s="25"/>
      <c r="G32" s="600">
        <v>28</v>
      </c>
      <c r="H32" s="1053"/>
      <c r="I32" s="1053"/>
      <c r="J32" s="1053"/>
      <c r="K32" s="1222">
        <f>H32+I32-J32</f>
        <v>0</v>
      </c>
    </row>
    <row r="33" spans="1:11" s="1358" customFormat="1" ht="14.25" x14ac:dyDescent="0.2">
      <c r="A33" s="626" t="s">
        <v>810</v>
      </c>
      <c r="B33" s="1359"/>
      <c r="C33" s="1359"/>
      <c r="D33" s="1359"/>
      <c r="E33" s="1359"/>
      <c r="F33" s="1359"/>
      <c r="G33" s="1360">
        <v>29</v>
      </c>
      <c r="H33" s="1361">
        <f>H15+H21+H26+SUM(H27:H32)</f>
        <v>0</v>
      </c>
      <c r="I33" s="1361">
        <f t="shared" ref="I33:K33" si="5">I15+I21+I26+SUM(I27:I32)</f>
        <v>0</v>
      </c>
      <c r="J33" s="1361">
        <f t="shared" si="5"/>
        <v>0</v>
      </c>
      <c r="K33" s="1361">
        <f t="shared" si="5"/>
        <v>0</v>
      </c>
    </row>
    <row r="34" spans="1:11" ht="29.25" customHeight="1" x14ac:dyDescent="0.25">
      <c r="A34" s="602" t="s">
        <v>726</v>
      </c>
      <c r="B34" s="630"/>
      <c r="C34" s="77"/>
      <c r="D34" s="77"/>
      <c r="E34" s="77"/>
      <c r="F34" s="77"/>
      <c r="G34" s="78"/>
      <c r="H34" s="1537"/>
      <c r="I34" s="1537"/>
      <c r="J34" s="1537"/>
      <c r="K34" s="1960">
        <f>H34+I34-J34</f>
        <v>0</v>
      </c>
    </row>
    <row r="35" spans="1:11" x14ac:dyDescent="0.25">
      <c r="A35" s="596" t="s">
        <v>876</v>
      </c>
      <c r="B35" s="79"/>
      <c r="C35" s="22"/>
      <c r="D35" s="22"/>
      <c r="E35" s="22"/>
      <c r="F35" s="22"/>
      <c r="G35" s="69">
        <v>59</v>
      </c>
      <c r="H35" s="1959"/>
      <c r="I35" s="1959"/>
      <c r="J35" s="1959"/>
      <c r="K35" s="1961"/>
    </row>
    <row r="36" spans="1:11" x14ac:dyDescent="0.25">
      <c r="A36" s="599" t="s">
        <v>874</v>
      </c>
      <c r="B36" s="80"/>
      <c r="C36" s="25"/>
      <c r="D36" s="25"/>
      <c r="E36" s="25"/>
      <c r="F36" s="25"/>
      <c r="G36" s="600">
        <v>63</v>
      </c>
      <c r="H36" s="1052"/>
      <c r="I36" s="1052"/>
      <c r="J36" s="1052"/>
      <c r="K36" s="1222">
        <f t="shared" ref="K36:K37" si="6">H36+I36-J36</f>
        <v>0</v>
      </c>
    </row>
    <row r="37" spans="1:11" x14ac:dyDescent="0.25">
      <c r="A37" s="599" t="s">
        <v>875</v>
      </c>
      <c r="B37" s="80"/>
      <c r="C37" s="25"/>
      <c r="D37" s="25"/>
      <c r="E37" s="25"/>
      <c r="F37" s="25"/>
      <c r="G37" s="600">
        <v>64</v>
      </c>
      <c r="H37" s="1107"/>
      <c r="I37" s="1107"/>
      <c r="J37" s="1107"/>
      <c r="K37" s="1222">
        <f t="shared" si="6"/>
        <v>0</v>
      </c>
    </row>
    <row r="38" spans="1:11" s="1358" customFormat="1" ht="14.25" x14ac:dyDescent="0.2">
      <c r="A38" s="509" t="s">
        <v>811</v>
      </c>
      <c r="B38" s="1348"/>
      <c r="C38" s="1348"/>
      <c r="D38" s="1348"/>
      <c r="E38" s="1348"/>
      <c r="F38" s="1348"/>
      <c r="G38" s="1349">
        <v>89</v>
      </c>
      <c r="H38" s="1312">
        <f>SUM(H34:H37)</f>
        <v>0</v>
      </c>
      <c r="I38" s="1312">
        <f t="shared" ref="I38:K38" si="7">SUM(I34:I37)</f>
        <v>0</v>
      </c>
      <c r="J38" s="1312">
        <f t="shared" si="7"/>
        <v>0</v>
      </c>
      <c r="K38" s="1312">
        <f t="shared" si="7"/>
        <v>0</v>
      </c>
    </row>
  </sheetData>
  <sheetProtection algorithmName="SHA-512" hashValue="BNlbYuTvdfHq0D6N1bB5bwyauBiGNdRo6f4YW9Fq92PE7DTC+Rnwlbzhq4BwLxAu3iVSX8SsLizuMCKDLxn83w==" saltValue="2wnBK+qaDU861KePqPt2Gw==" spinCount="100000" sheet="1" objects="1" scenarios="1"/>
  <mergeCells count="23">
    <mergeCell ref="H22:H23"/>
    <mergeCell ref="I22:I23"/>
    <mergeCell ref="J22:J23"/>
    <mergeCell ref="K22:K23"/>
    <mergeCell ref="H34:H35"/>
    <mergeCell ref="I34:I35"/>
    <mergeCell ref="J34:J35"/>
    <mergeCell ref="K34:K35"/>
    <mergeCell ref="H12:H13"/>
    <mergeCell ref="I12:I13"/>
    <mergeCell ref="J12:J13"/>
    <mergeCell ref="K12:K13"/>
    <mergeCell ref="H16:H17"/>
    <mergeCell ref="I16:I17"/>
    <mergeCell ref="J16:J17"/>
    <mergeCell ref="K16:K17"/>
    <mergeCell ref="A9:F10"/>
    <mergeCell ref="K8:K9"/>
    <mergeCell ref="A1:K1"/>
    <mergeCell ref="A4:I4"/>
    <mergeCell ref="A5:K5"/>
    <mergeCell ref="H8:I8"/>
    <mergeCell ref="A6:K6"/>
  </mergeCells>
  <printOptions horizontalCentered="1"/>
  <pageMargins left="0.3" right="0.3" top="0.75" bottom="0.75" header="0.3" footer="0.3"/>
  <pageSetup paperSize="9" scale="75"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showGridLines="0" topLeftCell="D5" zoomScaleNormal="100" workbookViewId="0">
      <selection activeCell="G11" sqref="G11"/>
    </sheetView>
  </sheetViews>
  <sheetFormatPr defaultColWidth="7.5703125" defaultRowHeight="15" x14ac:dyDescent="0.25"/>
  <cols>
    <col min="1" max="1" width="35" style="196" customWidth="1"/>
    <col min="2" max="2" width="3.28515625" style="634" customWidth="1"/>
    <col min="3" max="5" width="6.7109375" style="196" customWidth="1"/>
    <col min="6" max="6" width="6.140625" style="196" customWidth="1"/>
    <col min="7" max="7" width="10.7109375" style="196" customWidth="1"/>
    <col min="8" max="8" width="9.28515625" style="196" customWidth="1"/>
    <col min="9" max="9" width="10.7109375" style="196" customWidth="1"/>
    <col min="10" max="10" width="9.28515625" style="196" customWidth="1"/>
    <col min="11" max="11" width="9.85546875" style="196" customWidth="1"/>
    <col min="12" max="12" width="11.28515625" style="196" customWidth="1"/>
    <col min="13" max="14" width="9.85546875" style="196" customWidth="1"/>
    <col min="15" max="15" width="10.85546875" style="196" customWidth="1"/>
    <col min="16" max="16" width="11.42578125" style="196" customWidth="1"/>
    <col min="17" max="17" width="11.28515625" style="196" customWidth="1"/>
    <col min="18" max="18" width="11" style="196" customWidth="1"/>
    <col min="19" max="19" width="11.28515625" style="196" customWidth="1"/>
    <col min="20" max="21" width="10.140625" style="196" customWidth="1"/>
    <col min="22" max="22" width="11.42578125" style="196" customWidth="1"/>
    <col min="23" max="24" width="10.140625" style="196" customWidth="1"/>
    <col min="25" max="16384" width="7.5703125" style="196"/>
  </cols>
  <sheetData>
    <row r="1" spans="1:24" s="195" customFormat="1" x14ac:dyDescent="0.25">
      <c r="A1" s="1962" t="s">
        <v>598</v>
      </c>
      <c r="B1" s="1963"/>
      <c r="C1" s="1963"/>
      <c r="D1" s="1963"/>
      <c r="E1" s="1963"/>
      <c r="F1" s="1963"/>
      <c r="G1" s="1963"/>
      <c r="H1" s="1963"/>
      <c r="I1" s="1963"/>
      <c r="J1" s="1963"/>
      <c r="K1" s="1963"/>
      <c r="L1" s="1963"/>
      <c r="M1" s="1963"/>
      <c r="N1" s="1963"/>
      <c r="O1" s="1963"/>
      <c r="P1" s="1963"/>
      <c r="Q1" s="1963"/>
      <c r="R1" s="1963"/>
      <c r="S1" s="1963"/>
      <c r="T1" s="1963"/>
      <c r="U1" s="1963"/>
      <c r="V1" s="1963"/>
      <c r="W1" s="1963"/>
      <c r="X1" s="1963"/>
    </row>
    <row r="2" spans="1:24" s="195" customFormat="1" x14ac:dyDescent="0.25">
      <c r="A2" s="882"/>
      <c r="B2" s="883"/>
      <c r="C2" s="882"/>
      <c r="D2" s="882"/>
      <c r="E2" s="884"/>
      <c r="F2" s="885"/>
      <c r="G2" s="885"/>
      <c r="H2" s="885"/>
      <c r="I2" s="885"/>
      <c r="J2" s="885"/>
      <c r="K2" s="885"/>
      <c r="L2" s="885"/>
      <c r="M2" s="885"/>
      <c r="N2" s="885"/>
      <c r="O2" s="885"/>
      <c r="P2" s="885"/>
      <c r="Q2" s="885"/>
      <c r="R2" s="885"/>
      <c r="S2" s="885"/>
      <c r="T2" s="885"/>
      <c r="U2" s="885"/>
      <c r="V2" s="885"/>
      <c r="W2" s="1971"/>
      <c r="X2" s="1971"/>
    </row>
    <row r="3" spans="1:24" s="195" customFormat="1" x14ac:dyDescent="0.25">
      <c r="A3" s="195" t="s">
        <v>85</v>
      </c>
      <c r="B3" s="240"/>
      <c r="W3" s="1964" t="s">
        <v>1027</v>
      </c>
      <c r="X3" s="1964"/>
    </row>
    <row r="4" spans="1:24" s="195" customFormat="1" x14ac:dyDescent="0.25">
      <c r="B4" s="240"/>
    </row>
    <row r="5" spans="1:24" s="195" customFormat="1" x14ac:dyDescent="0.25">
      <c r="A5" s="1965" t="s">
        <v>869</v>
      </c>
      <c r="B5" s="1965"/>
      <c r="C5" s="1965"/>
      <c r="D5" s="1965"/>
      <c r="E5" s="1965"/>
      <c r="F5" s="1965"/>
      <c r="G5" s="1965"/>
      <c r="H5" s="1965"/>
      <c r="I5" s="1965"/>
      <c r="J5" s="1965"/>
      <c r="K5" s="1965"/>
      <c r="L5" s="1965"/>
      <c r="M5" s="1965"/>
      <c r="N5" s="1965"/>
      <c r="O5" s="1965"/>
      <c r="P5" s="1965"/>
      <c r="Q5" s="1965"/>
      <c r="R5" s="1965"/>
      <c r="S5" s="1965"/>
      <c r="T5" s="1965"/>
      <c r="U5" s="1965"/>
      <c r="V5" s="1965"/>
      <c r="W5" s="1965"/>
      <c r="X5" s="1965"/>
    </row>
    <row r="6" spans="1:24" s="195" customFormat="1" x14ac:dyDescent="0.25">
      <c r="A6" s="1965" t="s">
        <v>870</v>
      </c>
      <c r="B6" s="1965"/>
      <c r="C6" s="1965"/>
      <c r="D6" s="1965"/>
      <c r="E6" s="1965"/>
      <c r="F6" s="1965"/>
      <c r="G6" s="1965"/>
      <c r="H6" s="1965"/>
      <c r="I6" s="1965"/>
      <c r="J6" s="1965"/>
      <c r="K6" s="1965"/>
      <c r="L6" s="1965"/>
      <c r="M6" s="1965"/>
      <c r="N6" s="1965"/>
      <c r="O6" s="1965"/>
      <c r="P6" s="1965"/>
      <c r="Q6" s="1965"/>
      <c r="R6" s="1965"/>
      <c r="S6" s="1965"/>
      <c r="T6" s="1965"/>
      <c r="U6" s="1965"/>
      <c r="V6" s="1965"/>
      <c r="W6" s="1965"/>
      <c r="X6" s="1965"/>
    </row>
    <row r="7" spans="1:24" s="195" customFormat="1" x14ac:dyDescent="0.25">
      <c r="A7" s="1972" t="s">
        <v>4</v>
      </c>
      <c r="B7" s="1972"/>
      <c r="C7" s="1972"/>
      <c r="D7" s="1972"/>
      <c r="E7" s="1972"/>
      <c r="F7" s="1972"/>
      <c r="G7" s="1972"/>
      <c r="H7" s="1972"/>
      <c r="I7" s="1972"/>
      <c r="J7" s="1972"/>
      <c r="K7" s="1972"/>
      <c r="L7" s="1972"/>
      <c r="M7" s="1972"/>
      <c r="N7" s="1972"/>
      <c r="O7" s="1972"/>
      <c r="P7" s="1972"/>
      <c r="Q7" s="1972"/>
      <c r="R7" s="1972"/>
      <c r="S7" s="1972"/>
      <c r="T7" s="1972"/>
      <c r="U7" s="1972"/>
      <c r="V7" s="1972"/>
      <c r="W7" s="1972"/>
      <c r="X7" s="1972"/>
    </row>
    <row r="8" spans="1:24" ht="18" customHeight="1" x14ac:dyDescent="0.25">
      <c r="A8" s="636"/>
      <c r="B8" s="637"/>
      <c r="C8" s="1966" t="s">
        <v>599</v>
      </c>
      <c r="D8" s="1967"/>
      <c r="E8" s="1967"/>
      <c r="F8" s="1968"/>
      <c r="G8" s="638"/>
      <c r="H8" s="1424"/>
      <c r="I8" s="639"/>
      <c r="J8" s="639"/>
      <c r="K8" s="639"/>
      <c r="L8" s="638"/>
      <c r="M8" s="638"/>
      <c r="N8" s="640"/>
      <c r="O8" s="640"/>
      <c r="P8" s="1966" t="s">
        <v>600</v>
      </c>
      <c r="Q8" s="1967"/>
      <c r="R8" s="1967"/>
      <c r="S8" s="1968"/>
      <c r="T8" s="1969" t="s">
        <v>601</v>
      </c>
      <c r="U8" s="1970"/>
      <c r="V8" s="1970"/>
      <c r="W8" s="1970"/>
      <c r="X8" s="1970"/>
    </row>
    <row r="9" spans="1:24" ht="13.15" customHeight="1" x14ac:dyDescent="0.25">
      <c r="A9" s="197"/>
      <c r="B9" s="198"/>
      <c r="C9" s="1975" t="s">
        <v>602</v>
      </c>
      <c r="D9" s="1975" t="s">
        <v>603</v>
      </c>
      <c r="E9" s="1975" t="s">
        <v>604</v>
      </c>
      <c r="F9" s="1975" t="s">
        <v>1051</v>
      </c>
      <c r="G9" s="1976" t="s">
        <v>605</v>
      </c>
      <c r="H9" s="1425"/>
      <c r="I9" s="1983" t="s">
        <v>606</v>
      </c>
      <c r="J9" s="1983" t="s">
        <v>607</v>
      </c>
      <c r="K9" s="1983" t="s">
        <v>608</v>
      </c>
      <c r="L9" s="1973" t="s">
        <v>609</v>
      </c>
      <c r="M9" s="1973" t="s">
        <v>769</v>
      </c>
      <c r="N9" s="1974" t="s">
        <v>610</v>
      </c>
      <c r="O9" s="1974" t="s">
        <v>597</v>
      </c>
      <c r="P9" s="1975" t="s">
        <v>611</v>
      </c>
      <c r="Q9" s="1975" t="s">
        <v>612</v>
      </c>
      <c r="R9" s="1975" t="s">
        <v>940</v>
      </c>
      <c r="S9" s="1975" t="s">
        <v>613</v>
      </c>
      <c r="T9" s="1977" t="s">
        <v>614</v>
      </c>
      <c r="U9" s="1977" t="s">
        <v>615</v>
      </c>
      <c r="V9" s="1977" t="s">
        <v>616</v>
      </c>
      <c r="W9" s="1977" t="s">
        <v>617</v>
      </c>
      <c r="X9" s="1977" t="s">
        <v>618</v>
      </c>
    </row>
    <row r="10" spans="1:24" s="201" customFormat="1" ht="88.5" customHeight="1" x14ac:dyDescent="0.25">
      <c r="A10" s="199" t="s">
        <v>619</v>
      </c>
      <c r="B10" s="200"/>
      <c r="C10" s="1976"/>
      <c r="D10" s="1976"/>
      <c r="E10" s="1976"/>
      <c r="F10" s="1976"/>
      <c r="G10" s="1976"/>
      <c r="H10" s="1425" t="s">
        <v>1050</v>
      </c>
      <c r="I10" s="1983"/>
      <c r="J10" s="1983"/>
      <c r="K10" s="1983"/>
      <c r="L10" s="1973"/>
      <c r="M10" s="1973"/>
      <c r="N10" s="1974"/>
      <c r="O10" s="1974"/>
      <c r="P10" s="1976"/>
      <c r="Q10" s="1976"/>
      <c r="R10" s="1976"/>
      <c r="S10" s="1976"/>
      <c r="T10" s="1978"/>
      <c r="U10" s="1978"/>
      <c r="V10" s="1978"/>
      <c r="W10" s="1978"/>
      <c r="X10" s="1978"/>
    </row>
    <row r="11" spans="1:24" ht="15" customHeight="1" x14ac:dyDescent="0.25">
      <c r="A11" s="202" t="s">
        <v>11</v>
      </c>
      <c r="B11" s="203"/>
      <c r="C11" s="204" t="s">
        <v>12</v>
      </c>
      <c r="D11" s="204" t="s">
        <v>14</v>
      </c>
      <c r="E11" s="204" t="s">
        <v>16</v>
      </c>
      <c r="F11" s="204" t="s">
        <v>447</v>
      </c>
      <c r="G11" s="204" t="s">
        <v>448</v>
      </c>
      <c r="H11" s="204" t="s">
        <v>361</v>
      </c>
      <c r="I11" s="204" t="s">
        <v>449</v>
      </c>
      <c r="J11" s="204" t="s">
        <v>450</v>
      </c>
      <c r="K11" s="204" t="s">
        <v>404</v>
      </c>
      <c r="L11" s="204" t="s">
        <v>451</v>
      </c>
      <c r="M11" s="204" t="s">
        <v>366</v>
      </c>
      <c r="N11" s="204" t="s">
        <v>587</v>
      </c>
      <c r="O11" s="204" t="s">
        <v>620</v>
      </c>
      <c r="P11" s="204" t="s">
        <v>621</v>
      </c>
      <c r="Q11" s="204" t="s">
        <v>405</v>
      </c>
      <c r="R11" s="204" t="s">
        <v>622</v>
      </c>
      <c r="S11" s="204" t="s">
        <v>623</v>
      </c>
      <c r="T11" s="204" t="s">
        <v>624</v>
      </c>
      <c r="U11" s="204" t="s">
        <v>625</v>
      </c>
      <c r="V11" s="204" t="s">
        <v>406</v>
      </c>
      <c r="W11" s="204" t="s">
        <v>626</v>
      </c>
      <c r="X11" s="204" t="s">
        <v>462</v>
      </c>
    </row>
    <row r="12" spans="1:24" ht="18" customHeight="1" x14ac:dyDescent="0.25">
      <c r="A12" s="207" t="s">
        <v>879</v>
      </c>
      <c r="B12" s="635"/>
      <c r="C12" s="1979"/>
      <c r="D12" s="1980"/>
      <c r="E12" s="1980"/>
      <c r="F12" s="1980"/>
      <c r="G12" s="1980"/>
      <c r="H12" s="1981"/>
      <c r="I12" s="1980"/>
      <c r="J12" s="1980"/>
      <c r="K12" s="1980"/>
      <c r="L12" s="1980"/>
      <c r="M12" s="1980"/>
      <c r="N12" s="1980"/>
      <c r="O12" s="1980"/>
      <c r="P12" s="1980"/>
      <c r="Q12" s="1980"/>
      <c r="R12" s="1980"/>
      <c r="S12" s="1980"/>
      <c r="T12" s="1980"/>
      <c r="U12" s="1980"/>
      <c r="V12" s="1980"/>
      <c r="W12" s="1980"/>
      <c r="X12" s="1982"/>
    </row>
    <row r="13" spans="1:24" ht="18" customHeight="1" x14ac:dyDescent="0.25">
      <c r="A13" s="1118"/>
      <c r="B13" s="886"/>
      <c r="C13" s="1362"/>
      <c r="D13" s="1362"/>
      <c r="E13" s="1362"/>
      <c r="F13" s="1362"/>
      <c r="G13" s="1362"/>
      <c r="H13" s="1426"/>
      <c r="I13" s="1363"/>
      <c r="J13" s="1363"/>
      <c r="K13" s="1363"/>
      <c r="L13" s="1364"/>
      <c r="M13" s="1364"/>
      <c r="N13" s="1365"/>
      <c r="O13" s="1365"/>
      <c r="P13" s="1366"/>
      <c r="Q13" s="1367"/>
      <c r="R13" s="1392">
        <f>P13-Q13</f>
        <v>0</v>
      </c>
      <c r="S13" s="1366"/>
      <c r="T13" s="1364"/>
      <c r="U13" s="1366"/>
      <c r="V13" s="1367"/>
      <c r="W13" s="1366"/>
      <c r="X13" s="1392">
        <f>T13+U13+V13+W13</f>
        <v>0</v>
      </c>
    </row>
    <row r="14" spans="1:24" ht="18" customHeight="1" x14ac:dyDescent="0.25">
      <c r="A14" s="1118"/>
      <c r="B14" s="886"/>
      <c r="C14" s="1362"/>
      <c r="D14" s="1362"/>
      <c r="E14" s="1362"/>
      <c r="F14" s="1362"/>
      <c r="G14" s="1362"/>
      <c r="H14" s="1426"/>
      <c r="I14" s="1363"/>
      <c r="J14" s="1363"/>
      <c r="K14" s="1363"/>
      <c r="L14" s="1364"/>
      <c r="M14" s="1364"/>
      <c r="N14" s="1365"/>
      <c r="O14" s="1365"/>
      <c r="P14" s="1366"/>
      <c r="Q14" s="1367"/>
      <c r="R14" s="1392">
        <f t="shared" ref="R14:R15" si="0">P14-Q14</f>
        <v>0</v>
      </c>
      <c r="S14" s="1366"/>
      <c r="T14" s="1364"/>
      <c r="U14" s="1366"/>
      <c r="V14" s="1367"/>
      <c r="W14" s="1366"/>
      <c r="X14" s="1392">
        <f>T14+U14+V14+W14</f>
        <v>0</v>
      </c>
    </row>
    <row r="15" spans="1:24" ht="18" customHeight="1" x14ac:dyDescent="0.25">
      <c r="A15" s="1118"/>
      <c r="B15" s="886"/>
      <c r="C15" s="1362"/>
      <c r="D15" s="1362"/>
      <c r="E15" s="1362"/>
      <c r="F15" s="1362"/>
      <c r="G15" s="1362"/>
      <c r="H15" s="1426"/>
      <c r="I15" s="1363"/>
      <c r="J15" s="1363"/>
      <c r="K15" s="1363"/>
      <c r="L15" s="1364"/>
      <c r="M15" s="1364"/>
      <c r="N15" s="1365"/>
      <c r="O15" s="1365"/>
      <c r="P15" s="1366"/>
      <c r="Q15" s="1367"/>
      <c r="R15" s="1392">
        <f t="shared" si="0"/>
        <v>0</v>
      </c>
      <c r="S15" s="1366"/>
      <c r="T15" s="1364"/>
      <c r="U15" s="1366"/>
      <c r="V15" s="1367"/>
      <c r="W15" s="1366"/>
      <c r="X15" s="1392">
        <f>T15+U15+V15+W15</f>
        <v>0</v>
      </c>
    </row>
    <row r="16" spans="1:24" x14ac:dyDescent="0.25">
      <c r="A16" s="205" t="s">
        <v>880</v>
      </c>
      <c r="B16" s="206" t="s">
        <v>39</v>
      </c>
      <c r="C16" s="1372"/>
      <c r="D16" s="1372"/>
      <c r="E16" s="1372"/>
      <c r="F16" s="1372"/>
      <c r="G16" s="1372"/>
      <c r="H16" s="1427"/>
      <c r="I16" s="1372"/>
      <c r="J16" s="1372"/>
      <c r="K16" s="1372"/>
      <c r="L16" s="1373">
        <f>SUM(L13:L15)</f>
        <v>0</v>
      </c>
      <c r="M16" s="1373">
        <f t="shared" ref="M16:W16" si="1">SUM(M13:M15)</f>
        <v>0</v>
      </c>
      <c r="N16" s="1373">
        <f t="shared" si="1"/>
        <v>0</v>
      </c>
      <c r="O16" s="1373">
        <f t="shared" si="1"/>
        <v>0</v>
      </c>
      <c r="P16" s="1373">
        <f t="shared" si="1"/>
        <v>0</v>
      </c>
      <c r="Q16" s="1373">
        <f t="shared" si="1"/>
        <v>0</v>
      </c>
      <c r="R16" s="1373">
        <f t="shared" si="1"/>
        <v>0</v>
      </c>
      <c r="S16" s="1373">
        <f t="shared" si="1"/>
        <v>0</v>
      </c>
      <c r="T16" s="1373">
        <f t="shared" si="1"/>
        <v>0</v>
      </c>
      <c r="U16" s="1373">
        <f t="shared" si="1"/>
        <v>0</v>
      </c>
      <c r="V16" s="1373">
        <f t="shared" si="1"/>
        <v>0</v>
      </c>
      <c r="W16" s="1373">
        <f t="shared" si="1"/>
        <v>0</v>
      </c>
      <c r="X16" s="1373">
        <f>SUM(X13:X15)</f>
        <v>0</v>
      </c>
    </row>
    <row r="17" spans="1:24" ht="21" customHeight="1" x14ac:dyDescent="0.25">
      <c r="A17" s="207" t="s">
        <v>881</v>
      </c>
      <c r="B17" s="635"/>
      <c r="C17" s="1368"/>
      <c r="D17" s="1368"/>
      <c r="E17" s="1368"/>
      <c r="F17" s="1368"/>
      <c r="G17" s="1368"/>
      <c r="H17" s="1428"/>
      <c r="I17" s="1368"/>
      <c r="J17" s="1368"/>
      <c r="K17" s="1368"/>
      <c r="L17" s="1369"/>
      <c r="M17" s="1369"/>
      <c r="N17" s="1369"/>
      <c r="O17" s="1369"/>
      <c r="P17" s="1369"/>
      <c r="Q17" s="1369"/>
      <c r="R17" s="1369"/>
      <c r="S17" s="1369"/>
      <c r="T17" s="1369"/>
      <c r="U17" s="1369"/>
      <c r="V17" s="1369"/>
      <c r="W17" s="1369"/>
      <c r="X17" s="1370"/>
    </row>
    <row r="18" spans="1:24" ht="18" customHeight="1" x14ac:dyDescent="0.25">
      <c r="A18" s="1118"/>
      <c r="B18" s="886"/>
      <c r="C18" s="1362"/>
      <c r="D18" s="1362"/>
      <c r="E18" s="1362"/>
      <c r="F18" s="1362"/>
      <c r="G18" s="1362"/>
      <c r="H18" s="1426"/>
      <c r="I18" s="1363"/>
      <c r="J18" s="1363"/>
      <c r="K18" s="1363"/>
      <c r="L18" s="1364"/>
      <c r="M18" s="1364"/>
      <c r="N18" s="1365"/>
      <c r="O18" s="1365"/>
      <c r="P18" s="1366"/>
      <c r="Q18" s="1367"/>
      <c r="R18" s="1392">
        <f>P18-Q18</f>
        <v>0</v>
      </c>
      <c r="S18" s="1366"/>
      <c r="T18" s="1364"/>
      <c r="U18" s="1366"/>
      <c r="V18" s="1367"/>
      <c r="W18" s="1366"/>
      <c r="X18" s="1392">
        <f t="shared" ref="X18:X25" si="2">T18+U18+V18+W18</f>
        <v>0</v>
      </c>
    </row>
    <row r="19" spans="1:24" ht="18" customHeight="1" x14ac:dyDescent="0.25">
      <c r="A19" s="1118"/>
      <c r="B19" s="886"/>
      <c r="C19" s="1362"/>
      <c r="D19" s="1362"/>
      <c r="E19" s="1362"/>
      <c r="F19" s="1362"/>
      <c r="G19" s="1362"/>
      <c r="H19" s="1426"/>
      <c r="I19" s="1363"/>
      <c r="J19" s="1363"/>
      <c r="K19" s="1363"/>
      <c r="L19" s="1364"/>
      <c r="M19" s="1364"/>
      <c r="N19" s="1365"/>
      <c r="O19" s="1365"/>
      <c r="P19" s="1366"/>
      <c r="Q19" s="1367"/>
      <c r="R19" s="1392">
        <f t="shared" ref="R19:R20" si="3">P19-Q19</f>
        <v>0</v>
      </c>
      <c r="S19" s="1366"/>
      <c r="T19" s="1364"/>
      <c r="U19" s="1366"/>
      <c r="V19" s="1367"/>
      <c r="W19" s="1366"/>
      <c r="X19" s="1392">
        <f t="shared" si="2"/>
        <v>0</v>
      </c>
    </row>
    <row r="20" spans="1:24" ht="18" customHeight="1" x14ac:dyDescent="0.25">
      <c r="A20" s="1118"/>
      <c r="B20" s="886"/>
      <c r="C20" s="1362"/>
      <c r="D20" s="1362"/>
      <c r="E20" s="1362"/>
      <c r="F20" s="1362"/>
      <c r="G20" s="1362"/>
      <c r="H20" s="1426"/>
      <c r="I20" s="1363"/>
      <c r="J20" s="1363"/>
      <c r="K20" s="1363"/>
      <c r="L20" s="1364"/>
      <c r="M20" s="1364"/>
      <c r="N20" s="1365"/>
      <c r="O20" s="1365"/>
      <c r="P20" s="1366"/>
      <c r="Q20" s="1367"/>
      <c r="R20" s="1392">
        <f t="shared" si="3"/>
        <v>0</v>
      </c>
      <c r="S20" s="1366"/>
      <c r="T20" s="1364"/>
      <c r="U20" s="1366"/>
      <c r="V20" s="1367"/>
      <c r="W20" s="1366"/>
      <c r="X20" s="1392">
        <f t="shared" si="2"/>
        <v>0</v>
      </c>
    </row>
    <row r="21" spans="1:24" ht="18" customHeight="1" x14ac:dyDescent="0.25">
      <c r="A21" s="1118"/>
      <c r="B21" s="886"/>
      <c r="C21" s="1362"/>
      <c r="D21" s="1362"/>
      <c r="E21" s="1362"/>
      <c r="F21" s="1362"/>
      <c r="G21" s="1362"/>
      <c r="H21" s="1426"/>
      <c r="I21" s="1363"/>
      <c r="J21" s="1363"/>
      <c r="K21" s="1363"/>
      <c r="L21" s="1364"/>
      <c r="M21" s="1364"/>
      <c r="N21" s="1365"/>
      <c r="O21" s="1365"/>
      <c r="P21" s="1366"/>
      <c r="Q21" s="1367"/>
      <c r="R21" s="1392">
        <f>P21-Q21</f>
        <v>0</v>
      </c>
      <c r="S21" s="1366"/>
      <c r="T21" s="1364"/>
      <c r="U21" s="1366"/>
      <c r="V21" s="1367"/>
      <c r="W21" s="1366"/>
      <c r="X21" s="1392">
        <f t="shared" si="2"/>
        <v>0</v>
      </c>
    </row>
    <row r="22" spans="1:24" ht="18" customHeight="1" x14ac:dyDescent="0.25">
      <c r="A22" s="1118"/>
      <c r="B22" s="886"/>
      <c r="C22" s="1362"/>
      <c r="D22" s="1362"/>
      <c r="E22" s="1362"/>
      <c r="F22" s="1362"/>
      <c r="G22" s="1362"/>
      <c r="H22" s="1426"/>
      <c r="I22" s="1363"/>
      <c r="J22" s="1363"/>
      <c r="K22" s="1363"/>
      <c r="L22" s="1364"/>
      <c r="M22" s="1364"/>
      <c r="N22" s="1365"/>
      <c r="O22" s="1365"/>
      <c r="P22" s="1366"/>
      <c r="Q22" s="1367"/>
      <c r="R22" s="1392">
        <f t="shared" ref="R22" si="4">P22-Q22</f>
        <v>0</v>
      </c>
      <c r="S22" s="1366"/>
      <c r="T22" s="1364"/>
      <c r="U22" s="1366"/>
      <c r="V22" s="1367"/>
      <c r="W22" s="1366"/>
      <c r="X22" s="1392">
        <f t="shared" si="2"/>
        <v>0</v>
      </c>
    </row>
    <row r="23" spans="1:24" ht="18" customHeight="1" x14ac:dyDescent="0.25">
      <c r="A23" s="1118"/>
      <c r="B23" s="886"/>
      <c r="C23" s="1362"/>
      <c r="D23" s="1362"/>
      <c r="E23" s="1362"/>
      <c r="F23" s="1362"/>
      <c r="G23" s="1362"/>
      <c r="H23" s="1426"/>
      <c r="I23" s="1363"/>
      <c r="J23" s="1363"/>
      <c r="K23" s="1363"/>
      <c r="L23" s="1364"/>
      <c r="M23" s="1364"/>
      <c r="N23" s="1365"/>
      <c r="O23" s="1365"/>
      <c r="P23" s="1366"/>
      <c r="Q23" s="1367"/>
      <c r="R23" s="1392">
        <f>P23-Q23</f>
        <v>0</v>
      </c>
      <c r="S23" s="1366"/>
      <c r="T23" s="1364"/>
      <c r="U23" s="1366"/>
      <c r="V23" s="1367"/>
      <c r="W23" s="1366"/>
      <c r="X23" s="1392">
        <f t="shared" si="2"/>
        <v>0</v>
      </c>
    </row>
    <row r="24" spans="1:24" ht="18" customHeight="1" x14ac:dyDescent="0.25">
      <c r="A24" s="1118"/>
      <c r="B24" s="886"/>
      <c r="C24" s="1362"/>
      <c r="D24" s="1362"/>
      <c r="E24" s="1362"/>
      <c r="F24" s="1362"/>
      <c r="G24" s="1362"/>
      <c r="H24" s="1426"/>
      <c r="I24" s="1363"/>
      <c r="J24" s="1363"/>
      <c r="K24" s="1363"/>
      <c r="L24" s="1364"/>
      <c r="M24" s="1364"/>
      <c r="N24" s="1365"/>
      <c r="O24" s="1365"/>
      <c r="P24" s="1366"/>
      <c r="Q24" s="1367"/>
      <c r="R24" s="1392">
        <f t="shared" ref="R24:R25" si="5">P24-Q24</f>
        <v>0</v>
      </c>
      <c r="S24" s="1366"/>
      <c r="T24" s="1364"/>
      <c r="U24" s="1366"/>
      <c r="V24" s="1367"/>
      <c r="W24" s="1366"/>
      <c r="X24" s="1392">
        <f t="shared" si="2"/>
        <v>0</v>
      </c>
    </row>
    <row r="25" spans="1:24" ht="18" customHeight="1" x14ac:dyDescent="0.25">
      <c r="A25" s="1118"/>
      <c r="B25" s="886"/>
      <c r="C25" s="1362"/>
      <c r="D25" s="1362"/>
      <c r="E25" s="1362"/>
      <c r="F25" s="1362"/>
      <c r="G25" s="1362"/>
      <c r="H25" s="1426"/>
      <c r="I25" s="1363"/>
      <c r="J25" s="1363"/>
      <c r="K25" s="1363"/>
      <c r="L25" s="1364"/>
      <c r="M25" s="1364"/>
      <c r="N25" s="1365"/>
      <c r="O25" s="1365"/>
      <c r="P25" s="1366"/>
      <c r="Q25" s="1367"/>
      <c r="R25" s="1392">
        <f t="shared" si="5"/>
        <v>0</v>
      </c>
      <c r="S25" s="1366"/>
      <c r="T25" s="1364"/>
      <c r="U25" s="1366"/>
      <c r="V25" s="1367"/>
      <c r="W25" s="1366"/>
      <c r="X25" s="1392">
        <f t="shared" si="2"/>
        <v>0</v>
      </c>
    </row>
    <row r="26" spans="1:24" x14ac:dyDescent="0.25">
      <c r="A26" s="209" t="s">
        <v>882</v>
      </c>
      <c r="B26" s="203">
        <v>19</v>
      </c>
      <c r="C26" s="1372"/>
      <c r="D26" s="1372"/>
      <c r="E26" s="1372"/>
      <c r="F26" s="1372"/>
      <c r="G26" s="1372"/>
      <c r="H26" s="1427"/>
      <c r="I26" s="1372"/>
      <c r="J26" s="1372"/>
      <c r="K26" s="1372"/>
      <c r="L26" s="1373">
        <f>SUM(L18:L25)</f>
        <v>0</v>
      </c>
      <c r="M26" s="1373">
        <f t="shared" ref="M26:X26" si="6">SUM(M18:M25)</f>
        <v>0</v>
      </c>
      <c r="N26" s="1373">
        <f t="shared" si="6"/>
        <v>0</v>
      </c>
      <c r="O26" s="1373">
        <f t="shared" si="6"/>
        <v>0</v>
      </c>
      <c r="P26" s="1373">
        <f t="shared" si="6"/>
        <v>0</v>
      </c>
      <c r="Q26" s="1373">
        <f t="shared" si="6"/>
        <v>0</v>
      </c>
      <c r="R26" s="1373">
        <f t="shared" si="6"/>
        <v>0</v>
      </c>
      <c r="S26" s="1373">
        <f>SUM(S18:S25)</f>
        <v>0</v>
      </c>
      <c r="T26" s="1373">
        <f t="shared" si="6"/>
        <v>0</v>
      </c>
      <c r="U26" s="1373">
        <f t="shared" si="6"/>
        <v>0</v>
      </c>
      <c r="V26" s="1373">
        <f t="shared" si="6"/>
        <v>0</v>
      </c>
      <c r="W26" s="1373">
        <f t="shared" si="6"/>
        <v>0</v>
      </c>
      <c r="X26" s="1373">
        <f t="shared" si="6"/>
        <v>0</v>
      </c>
    </row>
    <row r="27" spans="1:24" ht="18" customHeight="1" x14ac:dyDescent="0.25">
      <c r="A27" s="207" t="s">
        <v>382</v>
      </c>
      <c r="B27" s="208">
        <v>29</v>
      </c>
      <c r="C27" s="1372"/>
      <c r="D27" s="1372"/>
      <c r="E27" s="1372"/>
      <c r="F27" s="1372"/>
      <c r="G27" s="1372"/>
      <c r="H27" s="1427"/>
      <c r="I27" s="1372"/>
      <c r="J27" s="1372"/>
      <c r="K27" s="1372"/>
      <c r="L27" s="1373">
        <f>L16+L26</f>
        <v>0</v>
      </c>
      <c r="M27" s="1373">
        <f t="shared" ref="M27:X27" si="7">M16+M26</f>
        <v>0</v>
      </c>
      <c r="N27" s="1373">
        <f t="shared" si="7"/>
        <v>0</v>
      </c>
      <c r="O27" s="1373">
        <f t="shared" si="7"/>
        <v>0</v>
      </c>
      <c r="P27" s="1373">
        <f t="shared" si="7"/>
        <v>0</v>
      </c>
      <c r="Q27" s="1373">
        <f t="shared" si="7"/>
        <v>0</v>
      </c>
      <c r="R27" s="1373">
        <f t="shared" si="7"/>
        <v>0</v>
      </c>
      <c r="S27" s="1373">
        <f>S16+S26</f>
        <v>0</v>
      </c>
      <c r="T27" s="1373">
        <f t="shared" si="7"/>
        <v>0</v>
      </c>
      <c r="U27" s="1373">
        <f t="shared" si="7"/>
        <v>0</v>
      </c>
      <c r="V27" s="1373">
        <f t="shared" si="7"/>
        <v>0</v>
      </c>
      <c r="W27" s="1373">
        <f t="shared" si="7"/>
        <v>0</v>
      </c>
      <c r="X27" s="1373">
        <f t="shared" si="7"/>
        <v>0</v>
      </c>
    </row>
    <row r="29" spans="1:24" x14ac:dyDescent="0.25">
      <c r="A29" s="196" t="s">
        <v>871</v>
      </c>
    </row>
  </sheetData>
  <sheetProtection algorithmName="SHA-512" hashValue="J9kDwyl/fBy6QLa87bypsA3CAW9o1oH8VWhXIkZ8aEx4AddGljQTo7lef5GVk8+iJRX/Blz9yPkGWCiB1AdlCw==" saltValue="4fNithJ7vW4/fyhQzCej+Q==" spinCount="100000" sheet="1" insertRows="0"/>
  <mergeCells count="31">
    <mergeCell ref="X9:X10"/>
    <mergeCell ref="C12:X12"/>
    <mergeCell ref="Q9:Q10"/>
    <mergeCell ref="R9:R10"/>
    <mergeCell ref="S9:S10"/>
    <mergeCell ref="T9:T10"/>
    <mergeCell ref="U9:U10"/>
    <mergeCell ref="V9:V10"/>
    <mergeCell ref="C9:C10"/>
    <mergeCell ref="D9:D10"/>
    <mergeCell ref="E9:E10"/>
    <mergeCell ref="F9:F10"/>
    <mergeCell ref="G9:G10"/>
    <mergeCell ref="I9:I10"/>
    <mergeCell ref="J9:J10"/>
    <mergeCell ref="K9:K10"/>
    <mergeCell ref="L9:L10"/>
    <mergeCell ref="N9:N10"/>
    <mergeCell ref="O9:O10"/>
    <mergeCell ref="P9:P10"/>
    <mergeCell ref="W9:W10"/>
    <mergeCell ref="M9:M10"/>
    <mergeCell ref="A1:X1"/>
    <mergeCell ref="W3:X3"/>
    <mergeCell ref="A5:X5"/>
    <mergeCell ref="A6:X6"/>
    <mergeCell ref="C8:F8"/>
    <mergeCell ref="P8:S8"/>
    <mergeCell ref="T8:X8"/>
    <mergeCell ref="W2:X2"/>
    <mergeCell ref="A7:X7"/>
  </mergeCells>
  <pageMargins left="0" right="0" top="0.75" bottom="0.75" header="0.3" footer="0.3"/>
  <pageSetup paperSize="9" scale="56"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showGridLines="0" zoomScaleNormal="100" workbookViewId="0">
      <selection activeCell="A2" sqref="A2"/>
    </sheetView>
  </sheetViews>
  <sheetFormatPr defaultRowHeight="15" x14ac:dyDescent="0.25"/>
  <cols>
    <col min="1" max="1" width="101.140625" style="1162" customWidth="1"/>
    <col min="2" max="2" width="3.28515625" style="1165" bestFit="1" customWidth="1"/>
    <col min="3" max="3" width="12" style="1162" customWidth="1"/>
    <col min="4" max="16384" width="9.140625" style="1162"/>
  </cols>
  <sheetData>
    <row r="1" spans="1:9" x14ac:dyDescent="0.25">
      <c r="A1" s="1898" t="s">
        <v>958</v>
      </c>
      <c r="B1" s="1898"/>
      <c r="C1" s="1898"/>
      <c r="D1" s="1135"/>
      <c r="E1" s="1135"/>
      <c r="F1" s="1135"/>
    </row>
    <row r="2" spans="1:9" x14ac:dyDescent="0.25">
      <c r="A2" s="1371"/>
      <c r="B2" s="1136"/>
      <c r="C2" s="1328"/>
      <c r="D2" s="280"/>
      <c r="E2" s="280"/>
    </row>
    <row r="3" spans="1:9" x14ac:dyDescent="0.25">
      <c r="A3" s="162" t="s">
        <v>85</v>
      </c>
      <c r="B3" s="160"/>
      <c r="C3" s="159" t="s">
        <v>1</v>
      </c>
      <c r="D3" s="281"/>
      <c r="E3" s="280"/>
    </row>
    <row r="4" spans="1:9" x14ac:dyDescent="0.25">
      <c r="A4" s="1899" t="s">
        <v>959</v>
      </c>
      <c r="B4" s="1899"/>
      <c r="C4" s="1899"/>
      <c r="D4" s="1137"/>
      <c r="E4" s="1137"/>
      <c r="F4" s="1137"/>
      <c r="G4" s="1137"/>
      <c r="H4" s="1137"/>
      <c r="I4" s="1137"/>
    </row>
    <row r="5" spans="1:9" x14ac:dyDescent="0.25">
      <c r="A5" s="1899" t="s">
        <v>4</v>
      </c>
      <c r="B5" s="1899"/>
      <c r="C5" s="1899"/>
      <c r="D5" s="1137"/>
      <c r="E5" s="1137"/>
      <c r="F5" s="1137"/>
      <c r="G5" s="1137"/>
      <c r="H5" s="1137"/>
      <c r="I5" s="1137"/>
    </row>
    <row r="6" spans="1:9" x14ac:dyDescent="0.25">
      <c r="A6" s="1163"/>
      <c r="B6" s="1164"/>
    </row>
    <row r="7" spans="1:9" ht="42.75" x14ac:dyDescent="0.25">
      <c r="C7" s="1166" t="s">
        <v>960</v>
      </c>
    </row>
    <row r="8" spans="1:9" x14ac:dyDescent="0.25">
      <c r="A8" s="1167" t="s">
        <v>961</v>
      </c>
      <c r="B8" s="1168"/>
      <c r="C8" s="1984"/>
    </row>
    <row r="9" spans="1:9" x14ac:dyDescent="0.25">
      <c r="A9" s="1138" t="s">
        <v>962</v>
      </c>
      <c r="B9" s="1139"/>
      <c r="C9" s="1984"/>
    </row>
    <row r="10" spans="1:9" x14ac:dyDescent="0.25">
      <c r="A10" s="1140" t="s">
        <v>963</v>
      </c>
      <c r="B10" s="1141" t="s">
        <v>18</v>
      </c>
      <c r="C10" s="1984"/>
    </row>
    <row r="11" spans="1:9" x14ac:dyDescent="0.25">
      <c r="A11" s="1142" t="s">
        <v>964</v>
      </c>
      <c r="B11" s="1143" t="s">
        <v>20</v>
      </c>
      <c r="C11" s="1169"/>
    </row>
    <row r="12" spans="1:9" x14ac:dyDescent="0.25">
      <c r="A12" s="1144" t="s">
        <v>965</v>
      </c>
      <c r="B12" s="1161" t="s">
        <v>99</v>
      </c>
      <c r="C12" s="1170"/>
    </row>
    <row r="13" spans="1:9" ht="30" x14ac:dyDescent="0.25">
      <c r="A13" s="1145" t="s">
        <v>1017</v>
      </c>
      <c r="B13" s="1171"/>
      <c r="C13" s="1985"/>
    </row>
    <row r="14" spans="1:9" x14ac:dyDescent="0.25">
      <c r="A14" s="1140" t="s">
        <v>966</v>
      </c>
      <c r="B14" s="1141" t="s">
        <v>25</v>
      </c>
      <c r="C14" s="1986"/>
    </row>
    <row r="15" spans="1:9" x14ac:dyDescent="0.25">
      <c r="A15" s="1142" t="s">
        <v>967</v>
      </c>
      <c r="B15" s="1143" t="s">
        <v>28</v>
      </c>
      <c r="C15" s="1169"/>
    </row>
    <row r="16" spans="1:9" x14ac:dyDescent="0.25">
      <c r="A16" s="1142" t="s">
        <v>968</v>
      </c>
      <c r="B16" s="1143" t="s">
        <v>30</v>
      </c>
      <c r="C16" s="1169"/>
    </row>
    <row r="17" spans="1:3" x14ac:dyDescent="0.25">
      <c r="A17" s="1142" t="s">
        <v>969</v>
      </c>
      <c r="B17" s="1143" t="s">
        <v>33</v>
      </c>
      <c r="C17" s="1169"/>
    </row>
    <row r="18" spans="1:3" x14ac:dyDescent="0.25">
      <c r="A18" s="1142" t="s">
        <v>970</v>
      </c>
      <c r="B18" s="1143" t="s">
        <v>36</v>
      </c>
      <c r="C18" s="1169"/>
    </row>
    <row r="19" spans="1:3" x14ac:dyDescent="0.25">
      <c r="A19" s="1142" t="s">
        <v>971</v>
      </c>
      <c r="B19" s="1143" t="s">
        <v>39</v>
      </c>
      <c r="C19" s="1169"/>
    </row>
    <row r="20" spans="1:3" x14ac:dyDescent="0.25">
      <c r="A20" s="1142" t="s">
        <v>972</v>
      </c>
      <c r="B20" s="1143">
        <v>10</v>
      </c>
      <c r="C20" s="1169"/>
    </row>
    <row r="21" spans="1:3" x14ac:dyDescent="0.25">
      <c r="A21" s="1142" t="s">
        <v>973</v>
      </c>
      <c r="B21" s="1146">
        <v>11</v>
      </c>
      <c r="C21" s="1169"/>
    </row>
    <row r="22" spans="1:3" x14ac:dyDescent="0.25">
      <c r="A22" s="1142" t="s">
        <v>974</v>
      </c>
      <c r="B22" s="1146">
        <v>12</v>
      </c>
      <c r="C22" s="1169"/>
    </row>
    <row r="23" spans="1:3" x14ac:dyDescent="0.25">
      <c r="A23" s="1172" t="s">
        <v>1018</v>
      </c>
      <c r="B23" s="1173"/>
      <c r="C23" s="1984"/>
    </row>
    <row r="24" spans="1:3" x14ac:dyDescent="0.25">
      <c r="A24" s="1140" t="s">
        <v>975</v>
      </c>
      <c r="B24" s="1147">
        <v>13</v>
      </c>
      <c r="C24" s="1984"/>
    </row>
    <row r="25" spans="1:3" x14ac:dyDescent="0.25">
      <c r="A25" s="1142" t="s">
        <v>976</v>
      </c>
      <c r="B25" s="1146">
        <v>14</v>
      </c>
      <c r="C25" s="1169"/>
    </row>
    <row r="26" spans="1:3" x14ac:dyDescent="0.25">
      <c r="A26" s="1142" t="s">
        <v>977</v>
      </c>
      <c r="B26" s="1146">
        <v>15</v>
      </c>
      <c r="C26" s="1169"/>
    </row>
    <row r="27" spans="1:3" x14ac:dyDescent="0.25">
      <c r="A27" s="1142" t="s">
        <v>978</v>
      </c>
      <c r="B27" s="1146">
        <v>16</v>
      </c>
      <c r="C27" s="1169"/>
    </row>
    <row r="28" spans="1:3" x14ac:dyDescent="0.25">
      <c r="A28" s="1172" t="s">
        <v>1019</v>
      </c>
      <c r="B28" s="1173"/>
      <c r="C28" s="1984"/>
    </row>
    <row r="29" spans="1:3" x14ac:dyDescent="0.25">
      <c r="A29" s="1148" t="s">
        <v>979</v>
      </c>
      <c r="B29" s="1147">
        <v>17</v>
      </c>
      <c r="C29" s="1984"/>
    </row>
    <row r="30" spans="1:3" x14ac:dyDescent="0.25">
      <c r="A30" s="1149" t="s">
        <v>980</v>
      </c>
      <c r="B30" s="1146">
        <v>18</v>
      </c>
      <c r="C30" s="1169"/>
    </row>
    <row r="31" spans="1:3" x14ac:dyDescent="0.25">
      <c r="A31" s="1174" t="s">
        <v>981</v>
      </c>
      <c r="B31" s="1146">
        <v>19</v>
      </c>
      <c r="C31" s="1169"/>
    </row>
    <row r="32" spans="1:3" x14ac:dyDescent="0.25">
      <c r="A32" s="1172" t="s">
        <v>1015</v>
      </c>
      <c r="B32" s="812"/>
      <c r="C32" s="1985"/>
    </row>
    <row r="33" spans="1:3" x14ac:dyDescent="0.25">
      <c r="A33" s="1148" t="s">
        <v>982</v>
      </c>
      <c r="B33" s="1147">
        <v>20</v>
      </c>
      <c r="C33" s="1986"/>
    </row>
    <row r="34" spans="1:3" x14ac:dyDescent="0.25">
      <c r="A34" s="1149" t="s">
        <v>983</v>
      </c>
      <c r="B34" s="1146">
        <v>21</v>
      </c>
      <c r="C34" s="1169"/>
    </row>
    <row r="35" spans="1:3" x14ac:dyDescent="0.25">
      <c r="A35" s="1148" t="s">
        <v>984</v>
      </c>
      <c r="B35" s="1146">
        <v>22</v>
      </c>
      <c r="C35" s="1169"/>
    </row>
    <row r="36" spans="1:3" x14ac:dyDescent="0.25">
      <c r="A36" s="1149" t="s">
        <v>985</v>
      </c>
      <c r="B36" s="1146">
        <v>23</v>
      </c>
      <c r="C36" s="1169"/>
    </row>
    <row r="37" spans="1:3" x14ac:dyDescent="0.25">
      <c r="A37" s="1175"/>
      <c r="B37" s="1176"/>
      <c r="C37" s="1985"/>
    </row>
    <row r="38" spans="1:3" x14ac:dyDescent="0.25">
      <c r="A38" s="1177" t="s">
        <v>986</v>
      </c>
      <c r="B38" s="1176"/>
      <c r="C38" s="1987"/>
    </row>
    <row r="39" spans="1:3" x14ac:dyDescent="0.25">
      <c r="A39" s="1177" t="s">
        <v>1020</v>
      </c>
      <c r="B39" s="1176"/>
      <c r="C39" s="1987"/>
    </row>
    <row r="40" spans="1:3" x14ac:dyDescent="0.25">
      <c r="A40" s="1140" t="s">
        <v>987</v>
      </c>
      <c r="B40" s="1150">
        <v>24</v>
      </c>
      <c r="C40" s="1986"/>
    </row>
    <row r="41" spans="1:3" x14ac:dyDescent="0.25">
      <c r="A41" s="1142" t="s">
        <v>988</v>
      </c>
      <c r="B41" s="1150">
        <v>25</v>
      </c>
      <c r="C41" s="1169"/>
    </row>
    <row r="42" spans="1:3" x14ac:dyDescent="0.25">
      <c r="A42" s="1142" t="s">
        <v>989</v>
      </c>
      <c r="B42" s="1150">
        <v>26</v>
      </c>
      <c r="C42" s="1169"/>
    </row>
    <row r="43" spans="1:3" x14ac:dyDescent="0.25">
      <c r="A43" s="1172" t="s">
        <v>1021</v>
      </c>
      <c r="B43" s="1150">
        <v>27</v>
      </c>
      <c r="C43" s="1178"/>
    </row>
    <row r="44" spans="1:3" x14ac:dyDescent="0.25">
      <c r="A44" s="1172" t="s">
        <v>981</v>
      </c>
      <c r="B44" s="1176"/>
      <c r="C44" s="1984"/>
    </row>
    <row r="45" spans="1:3" x14ac:dyDescent="0.25">
      <c r="A45" s="1140" t="s">
        <v>990</v>
      </c>
      <c r="B45" s="1150">
        <v>28</v>
      </c>
      <c r="C45" s="1984"/>
    </row>
    <row r="46" spans="1:3" x14ac:dyDescent="0.25">
      <c r="A46" s="1142" t="s">
        <v>991</v>
      </c>
      <c r="B46" s="1150">
        <v>29</v>
      </c>
      <c r="C46" s="1169"/>
    </row>
    <row r="47" spans="1:3" x14ac:dyDescent="0.25">
      <c r="A47" s="1175"/>
      <c r="B47" s="1176"/>
      <c r="C47" s="1984"/>
    </row>
    <row r="48" spans="1:3" x14ac:dyDescent="0.25">
      <c r="A48" s="1175"/>
      <c r="B48" s="1176"/>
      <c r="C48" s="1984"/>
    </row>
    <row r="49" spans="1:3" x14ac:dyDescent="0.25">
      <c r="A49" s="1177" t="s">
        <v>992</v>
      </c>
      <c r="B49" s="1176"/>
      <c r="C49" s="1984"/>
    </row>
    <row r="50" spans="1:3" x14ac:dyDescent="0.25">
      <c r="A50" s="1177" t="s">
        <v>1022</v>
      </c>
      <c r="B50" s="1176"/>
      <c r="C50" s="1984"/>
    </row>
    <row r="51" spans="1:3" x14ac:dyDescent="0.25">
      <c r="A51" s="1140" t="s">
        <v>993</v>
      </c>
      <c r="B51" s="1150">
        <v>30</v>
      </c>
      <c r="C51" s="1984"/>
    </row>
    <row r="52" spans="1:3" x14ac:dyDescent="0.25">
      <c r="A52" s="1142" t="s">
        <v>994</v>
      </c>
      <c r="B52" s="1150">
        <v>31</v>
      </c>
      <c r="C52" s="1169"/>
    </row>
    <row r="53" spans="1:3" x14ac:dyDescent="0.25">
      <c r="A53" s="1142" t="s">
        <v>995</v>
      </c>
      <c r="B53" s="1150">
        <v>32</v>
      </c>
      <c r="C53" s="1169"/>
    </row>
    <row r="54" spans="1:3" x14ac:dyDescent="0.25">
      <c r="A54" s="1142" t="s">
        <v>996</v>
      </c>
      <c r="B54" s="1150">
        <v>33</v>
      </c>
      <c r="C54" s="1169"/>
    </row>
    <row r="55" spans="1:3" ht="30" x14ac:dyDescent="0.25">
      <c r="A55" s="1179" t="s">
        <v>1023</v>
      </c>
      <c r="B55" s="1176"/>
      <c r="C55" s="1984"/>
    </row>
    <row r="56" spans="1:3" x14ac:dyDescent="0.25">
      <c r="A56" s="1140" t="s">
        <v>997</v>
      </c>
      <c r="B56" s="1150">
        <v>34</v>
      </c>
      <c r="C56" s="1984"/>
    </row>
    <row r="57" spans="1:3" x14ac:dyDescent="0.25">
      <c r="A57" s="1140" t="s">
        <v>993</v>
      </c>
      <c r="B57" s="1150">
        <v>35</v>
      </c>
      <c r="C57" s="1169"/>
    </row>
    <row r="58" spans="1:3" x14ac:dyDescent="0.25">
      <c r="A58" s="1140" t="s">
        <v>994</v>
      </c>
      <c r="B58" s="1150">
        <v>36</v>
      </c>
      <c r="C58" s="1169"/>
    </row>
    <row r="59" spans="1:3" x14ac:dyDescent="0.25">
      <c r="A59" s="1140" t="s">
        <v>995</v>
      </c>
      <c r="B59" s="1150">
        <v>37</v>
      </c>
      <c r="C59" s="1169"/>
    </row>
    <row r="60" spans="1:3" x14ac:dyDescent="0.25">
      <c r="A60" s="1140" t="s">
        <v>996</v>
      </c>
      <c r="B60" s="1150">
        <v>38</v>
      </c>
      <c r="C60" s="1169"/>
    </row>
    <row r="61" spans="1:3" x14ac:dyDescent="0.25">
      <c r="A61" s="1140" t="s">
        <v>998</v>
      </c>
      <c r="B61" s="1150">
        <v>39</v>
      </c>
      <c r="C61" s="1169"/>
    </row>
    <row r="62" spans="1:3" x14ac:dyDescent="0.25">
      <c r="A62" s="1140" t="s">
        <v>999</v>
      </c>
      <c r="B62" s="1150">
        <v>40</v>
      </c>
      <c r="C62" s="1169"/>
    </row>
    <row r="63" spans="1:3" x14ac:dyDescent="0.25">
      <c r="A63" s="1179" t="s">
        <v>1000</v>
      </c>
      <c r="B63" s="1176"/>
      <c r="C63" s="1984"/>
    </row>
    <row r="64" spans="1:3" x14ac:dyDescent="0.25">
      <c r="A64" s="1140" t="s">
        <v>993</v>
      </c>
      <c r="B64" s="1150">
        <v>41</v>
      </c>
      <c r="C64" s="1984"/>
    </row>
    <row r="65" spans="1:3" x14ac:dyDescent="0.25">
      <c r="A65" s="1140" t="s">
        <v>994</v>
      </c>
      <c r="B65" s="1150">
        <v>42</v>
      </c>
      <c r="C65" s="1169"/>
    </row>
    <row r="66" spans="1:3" x14ac:dyDescent="0.25">
      <c r="A66" s="1140" t="s">
        <v>995</v>
      </c>
      <c r="B66" s="1150">
        <v>43</v>
      </c>
      <c r="C66" s="1169"/>
    </row>
    <row r="67" spans="1:3" x14ac:dyDescent="0.25">
      <c r="A67" s="1140" t="s">
        <v>996</v>
      </c>
      <c r="B67" s="1150">
        <v>44</v>
      </c>
      <c r="C67" s="1169"/>
    </row>
    <row r="68" spans="1:3" x14ac:dyDescent="0.25">
      <c r="A68" s="1140" t="s">
        <v>998</v>
      </c>
      <c r="B68" s="1150">
        <v>45</v>
      </c>
      <c r="C68" s="1169"/>
    </row>
    <row r="69" spans="1:3" x14ac:dyDescent="0.25">
      <c r="A69" s="1140" t="s">
        <v>999</v>
      </c>
      <c r="B69" s="1150">
        <v>46</v>
      </c>
      <c r="C69" s="1169"/>
    </row>
    <row r="70" spans="1:3" x14ac:dyDescent="0.25">
      <c r="A70" s="1140" t="s">
        <v>1001</v>
      </c>
      <c r="B70" s="1150">
        <v>47</v>
      </c>
      <c r="C70" s="1169"/>
    </row>
    <row r="71" spans="1:3" x14ac:dyDescent="0.25">
      <c r="A71" s="1179" t="s">
        <v>1016</v>
      </c>
      <c r="B71" s="1176"/>
      <c r="C71" s="1984"/>
    </row>
    <row r="72" spans="1:3" x14ac:dyDescent="0.25">
      <c r="A72" s="1148" t="s">
        <v>1002</v>
      </c>
      <c r="B72" s="1150">
        <v>48</v>
      </c>
      <c r="C72" s="1984"/>
    </row>
    <row r="73" spans="1:3" x14ac:dyDescent="0.25">
      <c r="A73" s="1148" t="s">
        <v>1003</v>
      </c>
      <c r="B73" s="1150">
        <v>49</v>
      </c>
      <c r="C73" s="1169"/>
    </row>
    <row r="74" spans="1:3" x14ac:dyDescent="0.25">
      <c r="A74" s="1148" t="s">
        <v>1004</v>
      </c>
      <c r="B74" s="1150">
        <v>50</v>
      </c>
      <c r="C74" s="1169"/>
    </row>
    <row r="75" spans="1:3" x14ac:dyDescent="0.25">
      <c r="A75" s="1148" t="s">
        <v>1005</v>
      </c>
      <c r="B75" s="1150">
        <v>51</v>
      </c>
      <c r="C75" s="1169"/>
    </row>
    <row r="76" spans="1:3" x14ac:dyDescent="0.25">
      <c r="A76" s="1148" t="s">
        <v>1006</v>
      </c>
      <c r="B76" s="1150">
        <v>52</v>
      </c>
      <c r="C76" s="1169"/>
    </row>
    <row r="77" spans="1:3" x14ac:dyDescent="0.25">
      <c r="A77" s="1148" t="s">
        <v>1007</v>
      </c>
      <c r="B77" s="1150">
        <v>53</v>
      </c>
      <c r="C77" s="1169"/>
    </row>
    <row r="78" spans="1:3" x14ac:dyDescent="0.25">
      <c r="A78" s="1148" t="s">
        <v>1008</v>
      </c>
      <c r="B78" s="1150">
        <v>54</v>
      </c>
      <c r="C78" s="1169"/>
    </row>
    <row r="79" spans="1:3" x14ac:dyDescent="0.25">
      <c r="A79" s="1148" t="s">
        <v>1009</v>
      </c>
      <c r="B79" s="1150">
        <v>55</v>
      </c>
      <c r="C79" s="1169"/>
    </row>
    <row r="80" spans="1:3" x14ac:dyDescent="0.25">
      <c r="A80" s="1148" t="s">
        <v>1010</v>
      </c>
      <c r="B80" s="1150">
        <v>56</v>
      </c>
      <c r="C80" s="1169"/>
    </row>
    <row r="81" spans="1:3" x14ac:dyDescent="0.25">
      <c r="A81" s="1148" t="s">
        <v>1011</v>
      </c>
      <c r="B81" s="1150">
        <v>57</v>
      </c>
      <c r="C81" s="1169"/>
    </row>
    <row r="82" spans="1:3" x14ac:dyDescent="0.25">
      <c r="A82" s="1179" t="s">
        <v>1012</v>
      </c>
      <c r="B82" s="1176"/>
      <c r="C82" s="1984"/>
    </row>
    <row r="83" spans="1:3" x14ac:dyDescent="0.25">
      <c r="A83" s="1148" t="s">
        <v>1002</v>
      </c>
      <c r="B83" s="1150">
        <v>58</v>
      </c>
      <c r="C83" s="1984"/>
    </row>
    <row r="84" spans="1:3" x14ac:dyDescent="0.25">
      <c r="A84" s="1148" t="s">
        <v>1013</v>
      </c>
      <c r="B84" s="1150">
        <v>59</v>
      </c>
      <c r="C84" s="1169"/>
    </row>
    <row r="85" spans="1:3" x14ac:dyDescent="0.25">
      <c r="A85" s="1148" t="s">
        <v>1004</v>
      </c>
      <c r="B85" s="1150">
        <v>60</v>
      </c>
      <c r="C85" s="1169"/>
    </row>
    <row r="86" spans="1:3" x14ac:dyDescent="0.25">
      <c r="A86" s="1148" t="s">
        <v>1005</v>
      </c>
      <c r="B86" s="1150">
        <v>61</v>
      </c>
      <c r="C86" s="1169"/>
    </row>
    <row r="87" spans="1:3" x14ac:dyDescent="0.25">
      <c r="A87" s="1148" t="s">
        <v>1006</v>
      </c>
      <c r="B87" s="1150">
        <v>62</v>
      </c>
      <c r="C87" s="1169"/>
    </row>
    <row r="88" spans="1:3" x14ac:dyDescent="0.25">
      <c r="A88" s="1148" t="s">
        <v>1007</v>
      </c>
      <c r="B88" s="1150">
        <v>63</v>
      </c>
      <c r="C88" s="1169"/>
    </row>
    <row r="89" spans="1:3" x14ac:dyDescent="0.25">
      <c r="A89" s="1148" t="s">
        <v>1008</v>
      </c>
      <c r="B89" s="1150">
        <v>64</v>
      </c>
      <c r="C89" s="1169"/>
    </row>
    <row r="90" spans="1:3" x14ac:dyDescent="0.25">
      <c r="A90" s="1148" t="s">
        <v>1009</v>
      </c>
      <c r="B90" s="1150">
        <v>65</v>
      </c>
      <c r="C90" s="1169"/>
    </row>
    <row r="91" spans="1:3" x14ac:dyDescent="0.25">
      <c r="A91" s="1148" t="s">
        <v>1010</v>
      </c>
      <c r="B91" s="1150">
        <v>66</v>
      </c>
      <c r="C91" s="1169"/>
    </row>
    <row r="92" spans="1:3" x14ac:dyDescent="0.25">
      <c r="A92" s="1151" t="s">
        <v>1011</v>
      </c>
      <c r="B92" s="1152">
        <v>67</v>
      </c>
      <c r="C92" s="1169"/>
    </row>
  </sheetData>
  <sheetProtection algorithmName="SHA-512" hashValue="GLaLvIGVNS27iB6AMMjwsYqf7Q7WWv5lieZzv8kXPxRmNPgxrjKwdzWcgZjSCbUNaysYb1SEbrjM6J40yo9i+w==" saltValue="m5GoT+XQXrBMSwI9nRwAIw==" spinCount="100000" sheet="1" objects="1" scenarios="1"/>
  <mergeCells count="15">
    <mergeCell ref="C82:C83"/>
    <mergeCell ref="A1:C1"/>
    <mergeCell ref="A4:C4"/>
    <mergeCell ref="A5:C5"/>
    <mergeCell ref="C8:C10"/>
    <mergeCell ref="C13:C14"/>
    <mergeCell ref="C23:C24"/>
    <mergeCell ref="C47:C51"/>
    <mergeCell ref="C55:C56"/>
    <mergeCell ref="C63:C64"/>
    <mergeCell ref="C71:C72"/>
    <mergeCell ref="C28:C29"/>
    <mergeCell ref="C32:C33"/>
    <mergeCell ref="C37:C40"/>
    <mergeCell ref="C44:C45"/>
  </mergeCells>
  <pageMargins left="0.25" right="0.25" top="0.75" bottom="0.75" header="0.3" footer="0.3"/>
  <pageSetup paperSize="9" scale="84" orientation="portrait" r:id="rId1"/>
  <rowBreaks count="1" manualBreakCount="1">
    <brk id="4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zoomScaleNormal="100" workbookViewId="0">
      <selection activeCell="C12" sqref="C12"/>
    </sheetView>
  </sheetViews>
  <sheetFormatPr defaultRowHeight="15" x14ac:dyDescent="0.25"/>
  <cols>
    <col min="1" max="1" width="12.5703125" style="119" customWidth="1"/>
    <col min="2" max="2" width="11.28515625" style="119" customWidth="1"/>
    <col min="3" max="3" width="7" style="119" customWidth="1"/>
    <col min="4" max="4" width="9.140625" style="119"/>
    <col min="5" max="5" width="8.85546875" style="119" customWidth="1"/>
    <col min="6" max="6" width="2.140625" style="119" customWidth="1"/>
    <col min="7" max="7" width="9.140625" style="119"/>
    <col min="8" max="8" width="12.28515625" style="119" customWidth="1"/>
    <col min="9" max="9" width="17.42578125" style="119" customWidth="1"/>
    <col min="10" max="10" width="10.28515625" style="119" customWidth="1"/>
    <col min="11" max="16384" width="9.140625" style="119"/>
  </cols>
  <sheetData>
    <row r="1" spans="1:10" x14ac:dyDescent="0.25">
      <c r="A1" s="1504" t="s">
        <v>663</v>
      </c>
      <c r="B1" s="1504"/>
      <c r="C1" s="1504"/>
      <c r="D1" s="1504"/>
      <c r="E1" s="1504"/>
      <c r="F1" s="1504"/>
      <c r="G1" s="1504"/>
      <c r="H1" s="1504"/>
      <c r="I1" s="1504"/>
      <c r="J1" s="1504"/>
    </row>
    <row r="2" spans="1:10" x14ac:dyDescent="0.25">
      <c r="A2" s="755"/>
      <c r="B2" s="755"/>
      <c r="C2" s="755"/>
      <c r="D2" s="756"/>
      <c r="E2" s="756"/>
      <c r="F2" s="756"/>
      <c r="G2" s="756"/>
      <c r="H2" s="756"/>
      <c r="I2" s="735"/>
      <c r="J2" s="1253"/>
    </row>
    <row r="3" spans="1:10" x14ac:dyDescent="0.25">
      <c r="A3" s="758" t="s">
        <v>85</v>
      </c>
      <c r="B3" s="758"/>
      <c r="C3" s="758"/>
      <c r="D3" s="759"/>
      <c r="E3" s="759"/>
      <c r="F3" s="759"/>
      <c r="G3" s="740"/>
      <c r="H3" s="740"/>
      <c r="I3" s="735"/>
      <c r="J3" s="1196" t="s">
        <v>1027</v>
      </c>
    </row>
    <row r="4" spans="1:10" x14ac:dyDescent="0.25">
      <c r="A4" s="757"/>
      <c r="B4" s="758"/>
      <c r="C4" s="758"/>
      <c r="D4" s="740"/>
      <c r="E4" s="759"/>
      <c r="F4" s="759"/>
      <c r="G4" s="740"/>
      <c r="H4" s="740"/>
      <c r="I4" s="280"/>
      <c r="J4" s="761"/>
    </row>
    <row r="5" spans="1:10" x14ac:dyDescent="0.25">
      <c r="A5" s="1510" t="s">
        <v>662</v>
      </c>
      <c r="B5" s="1510"/>
      <c r="C5" s="1510"/>
      <c r="D5" s="1510"/>
      <c r="E5" s="1510"/>
      <c r="F5" s="1510"/>
      <c r="G5" s="1510"/>
      <c r="H5" s="1510"/>
      <c r="I5" s="1510"/>
      <c r="J5" s="1510"/>
    </row>
    <row r="6" spans="1:10" x14ac:dyDescent="0.25">
      <c r="A6" s="762"/>
      <c r="B6" s="762"/>
      <c r="C6" s="762"/>
      <c r="D6" s="762"/>
      <c r="E6" s="762"/>
      <c r="F6" s="280"/>
      <c r="G6" s="760"/>
      <c r="H6" s="760"/>
      <c r="I6" s="760"/>
      <c r="J6" s="280"/>
    </row>
    <row r="7" spans="1:10" x14ac:dyDescent="0.25">
      <c r="A7" s="763"/>
      <c r="B7" s="764"/>
      <c r="C7" s="764"/>
      <c r="D7" s="1511" t="s">
        <v>11</v>
      </c>
      <c r="E7" s="1512"/>
      <c r="F7" s="1512"/>
      <c r="G7" s="1512"/>
      <c r="H7" s="1512"/>
      <c r="I7" s="764"/>
      <c r="J7" s="765"/>
    </row>
    <row r="8" spans="1:10" x14ac:dyDescent="0.25">
      <c r="A8" s="766" t="s">
        <v>749</v>
      </c>
      <c r="B8" s="767"/>
      <c r="C8" s="767"/>
      <c r="D8" s="767"/>
      <c r="E8" s="768"/>
      <c r="F8" s="768"/>
      <c r="G8" s="768"/>
      <c r="H8" s="768"/>
      <c r="I8" s="767"/>
      <c r="J8" s="769"/>
    </row>
    <row r="9" spans="1:10" x14ac:dyDescent="0.25">
      <c r="A9" s="770" t="s">
        <v>782</v>
      </c>
      <c r="B9" s="771"/>
      <c r="C9" s="771"/>
      <c r="D9" s="1513" t="s">
        <v>738</v>
      </c>
      <c r="E9" s="1513"/>
      <c r="F9" s="1513"/>
      <c r="G9" s="1513"/>
      <c r="H9" s="1513"/>
      <c r="I9" s="768"/>
      <c r="J9" s="772"/>
    </row>
    <row r="10" spans="1:10" x14ac:dyDescent="0.25">
      <c r="A10" s="773"/>
      <c r="B10" s="774"/>
      <c r="C10" s="774"/>
      <c r="D10" s="774"/>
      <c r="E10" s="774"/>
      <c r="F10" s="774"/>
      <c r="G10" s="774"/>
      <c r="H10" s="774"/>
      <c r="I10" s="774"/>
      <c r="J10" s="774"/>
    </row>
    <row r="11" spans="1:10" x14ac:dyDescent="0.25">
      <c r="A11" s="775"/>
      <c r="B11" s="776"/>
      <c r="C11" s="776"/>
      <c r="D11" s="776"/>
      <c r="E11" s="776"/>
      <c r="F11" s="776"/>
      <c r="G11" s="776"/>
      <c r="H11" s="776"/>
      <c r="I11" s="776"/>
      <c r="J11" s="777"/>
    </row>
    <row r="12" spans="1:10" x14ac:dyDescent="0.25">
      <c r="A12" s="766" t="s">
        <v>777</v>
      </c>
      <c r="B12" s="767"/>
      <c r="C12" s="778"/>
      <c r="D12" s="778"/>
      <c r="E12" s="778"/>
      <c r="F12" s="778"/>
      <c r="G12" s="778"/>
      <c r="H12" s="778"/>
      <c r="I12" s="778"/>
      <c r="J12" s="769"/>
    </row>
    <row r="13" spans="1:10" x14ac:dyDescent="0.25">
      <c r="A13" s="779" t="s">
        <v>750</v>
      </c>
      <c r="B13" s="767"/>
      <c r="C13" s="767"/>
      <c r="D13" s="767"/>
      <c r="E13" s="767"/>
      <c r="F13" s="767"/>
      <c r="G13" s="767"/>
      <c r="H13" s="767"/>
      <c r="I13" s="767"/>
      <c r="J13" s="769"/>
    </row>
    <row r="14" spans="1:10" x14ac:dyDescent="0.25">
      <c r="A14" s="780" t="s">
        <v>751</v>
      </c>
      <c r="B14" s="767"/>
      <c r="C14" s="778"/>
      <c r="D14" s="778"/>
      <c r="E14" s="778"/>
      <c r="F14" s="778"/>
      <c r="G14" s="778"/>
      <c r="H14" s="778"/>
      <c r="I14" s="778"/>
      <c r="J14" s="769"/>
    </row>
    <row r="15" spans="1:10" x14ac:dyDescent="0.25">
      <c r="A15" s="781"/>
      <c r="B15" s="767"/>
      <c r="C15" s="782"/>
      <c r="D15" s="782"/>
      <c r="E15" s="782"/>
      <c r="F15" s="782"/>
      <c r="G15" s="782"/>
      <c r="H15" s="782"/>
      <c r="I15" s="782"/>
      <c r="J15" s="769"/>
    </row>
    <row r="16" spans="1:10" x14ac:dyDescent="0.25">
      <c r="A16" s="781"/>
      <c r="B16" s="767"/>
      <c r="C16" s="778"/>
      <c r="D16" s="778"/>
      <c r="E16" s="778"/>
      <c r="F16" s="778"/>
      <c r="G16" s="778"/>
      <c r="H16" s="778"/>
      <c r="I16" s="778"/>
      <c r="J16" s="769"/>
    </row>
    <row r="17" spans="1:10" x14ac:dyDescent="0.25">
      <c r="A17" s="780" t="s">
        <v>752</v>
      </c>
      <c r="B17" s="767"/>
      <c r="C17" s="778"/>
      <c r="D17" s="778"/>
      <c r="E17" s="778"/>
      <c r="F17" s="778"/>
      <c r="G17" s="778"/>
      <c r="H17" s="778"/>
      <c r="I17" s="778"/>
      <c r="J17" s="769"/>
    </row>
    <row r="18" spans="1:10" x14ac:dyDescent="0.25">
      <c r="A18" s="783" t="s">
        <v>753</v>
      </c>
      <c r="B18" s="767"/>
      <c r="C18" s="782"/>
      <c r="D18" s="782"/>
      <c r="E18" s="782"/>
      <c r="F18" s="782"/>
      <c r="G18" s="782"/>
      <c r="H18" s="782"/>
      <c r="I18" s="782"/>
      <c r="J18" s="769"/>
    </row>
    <row r="19" spans="1:10" x14ac:dyDescent="0.25">
      <c r="A19" s="780" t="s">
        <v>754</v>
      </c>
      <c r="B19" s="767"/>
      <c r="C19" s="768"/>
      <c r="D19" s="768"/>
      <c r="E19" s="768"/>
      <c r="F19" s="767"/>
      <c r="G19" s="767"/>
      <c r="H19" s="767"/>
      <c r="I19" s="767"/>
      <c r="J19" s="769"/>
    </row>
    <row r="20" spans="1:10" x14ac:dyDescent="0.25">
      <c r="A20" s="780" t="s">
        <v>755</v>
      </c>
      <c r="B20" s="767"/>
      <c r="C20" s="768"/>
      <c r="D20" s="768"/>
      <c r="E20" s="768"/>
      <c r="F20" s="767"/>
      <c r="G20" s="767"/>
      <c r="H20" s="767"/>
      <c r="I20" s="767"/>
      <c r="J20" s="769"/>
    </row>
    <row r="21" spans="1:10" x14ac:dyDescent="0.25">
      <c r="A21" s="780" t="s">
        <v>756</v>
      </c>
      <c r="B21" s="767"/>
      <c r="C21" s="768"/>
      <c r="D21" s="768"/>
      <c r="E21" s="768"/>
      <c r="F21" s="767"/>
      <c r="G21" s="767"/>
      <c r="H21" s="767"/>
      <c r="I21" s="767"/>
      <c r="J21" s="769"/>
    </row>
    <row r="22" spans="1:10" x14ac:dyDescent="0.25">
      <c r="A22" s="784"/>
      <c r="B22" s="768"/>
      <c r="C22" s="768"/>
      <c r="D22" s="768"/>
      <c r="E22" s="768"/>
      <c r="F22" s="768"/>
      <c r="G22" s="768"/>
      <c r="H22" s="768"/>
      <c r="I22" s="768"/>
      <c r="J22" s="772"/>
    </row>
    <row r="23" spans="1:10" x14ac:dyDescent="0.25">
      <c r="A23" s="758"/>
      <c r="B23" s="767"/>
      <c r="C23" s="767"/>
      <c r="D23" s="767"/>
      <c r="E23" s="767"/>
      <c r="F23" s="767"/>
      <c r="G23" s="767"/>
      <c r="H23" s="767"/>
      <c r="I23" s="767"/>
      <c r="J23" s="767"/>
    </row>
    <row r="24" spans="1:10" x14ac:dyDescent="0.25">
      <c r="A24" s="785" t="s">
        <v>778</v>
      </c>
      <c r="B24" s="786"/>
      <c r="C24" s="786"/>
      <c r="D24" s="786"/>
      <c r="E24" s="786"/>
      <c r="F24" s="786"/>
      <c r="G24" s="787"/>
      <c r="H24" s="787"/>
      <c r="I24" s="787"/>
      <c r="J24" s="788"/>
    </row>
    <row r="25" spans="1:10" x14ac:dyDescent="0.25">
      <c r="A25" s="789" t="s">
        <v>795</v>
      </c>
      <c r="B25" s="174"/>
      <c r="C25" s="174"/>
      <c r="D25" s="790"/>
      <c r="E25" s="790"/>
      <c r="F25" s="790"/>
      <c r="G25" s="790"/>
      <c r="H25" s="790"/>
      <c r="I25" s="790"/>
      <c r="J25" s="791"/>
    </row>
    <row r="26" spans="1:10" x14ac:dyDescent="0.25">
      <c r="A26" s="792"/>
      <c r="B26" s="174"/>
      <c r="C26" s="174"/>
      <c r="D26" s="790"/>
      <c r="E26" s="790"/>
      <c r="F26" s="790"/>
      <c r="G26" s="790"/>
      <c r="H26" s="790"/>
      <c r="I26" s="790"/>
      <c r="J26" s="791"/>
    </row>
    <row r="27" spans="1:10" x14ac:dyDescent="0.25">
      <c r="A27" s="789" t="s">
        <v>754</v>
      </c>
      <c r="B27" s="174"/>
      <c r="C27" s="174"/>
      <c r="D27" s="174"/>
      <c r="E27" s="174"/>
      <c r="F27" s="793"/>
      <c r="G27" s="174"/>
      <c r="H27" s="174"/>
      <c r="I27" s="174"/>
      <c r="J27" s="791"/>
    </row>
    <row r="28" spans="1:10" x14ac:dyDescent="0.25">
      <c r="A28" s="792" t="s">
        <v>755</v>
      </c>
      <c r="B28" s="174"/>
      <c r="C28" s="174"/>
      <c r="D28" s="793"/>
      <c r="E28" s="793"/>
      <c r="F28" s="793"/>
      <c r="G28" s="174"/>
      <c r="H28" s="174"/>
      <c r="I28" s="174"/>
      <c r="J28" s="791"/>
    </row>
    <row r="29" spans="1:10" x14ac:dyDescent="0.25">
      <c r="A29" s="792" t="s">
        <v>756</v>
      </c>
      <c r="B29" s="174"/>
      <c r="C29" s="174"/>
      <c r="D29" s="794"/>
      <c r="E29" s="794"/>
      <c r="F29" s="793"/>
      <c r="G29" s="174"/>
      <c r="H29" s="174"/>
      <c r="I29" s="174"/>
      <c r="J29" s="791"/>
    </row>
    <row r="30" spans="1:10" x14ac:dyDescent="0.25">
      <c r="A30" s="792"/>
      <c r="B30" s="174"/>
      <c r="C30" s="174"/>
      <c r="D30" s="174"/>
      <c r="E30" s="174"/>
      <c r="F30" s="174"/>
      <c r="G30" s="174"/>
      <c r="H30" s="174"/>
      <c r="I30" s="174"/>
      <c r="J30" s="791"/>
    </row>
    <row r="31" spans="1:10" x14ac:dyDescent="0.25">
      <c r="A31" s="792" t="s">
        <v>781</v>
      </c>
      <c r="B31" s="174"/>
      <c r="C31" s="174"/>
      <c r="D31" s="749"/>
      <c r="E31" s="749"/>
      <c r="F31" s="749"/>
      <c r="G31" s="790"/>
      <c r="H31" s="790"/>
      <c r="I31" s="790"/>
      <c r="J31" s="791"/>
    </row>
    <row r="32" spans="1:10" x14ac:dyDescent="0.25">
      <c r="A32" s="795" t="s">
        <v>796</v>
      </c>
      <c r="B32" s="174"/>
      <c r="C32" s="174"/>
      <c r="D32" s="749"/>
      <c r="E32" s="749"/>
      <c r="F32" s="749"/>
      <c r="G32" s="790"/>
      <c r="H32" s="790"/>
      <c r="I32" s="790"/>
      <c r="J32" s="791"/>
    </row>
    <row r="33" spans="1:10" x14ac:dyDescent="0.25">
      <c r="A33" s="789" t="s">
        <v>754</v>
      </c>
      <c r="B33" s="174"/>
      <c r="C33" s="174"/>
      <c r="D33" s="790"/>
      <c r="E33" s="790"/>
      <c r="F33" s="793"/>
      <c r="G33" s="174"/>
      <c r="H33" s="174"/>
      <c r="I33" s="174"/>
      <c r="J33" s="791"/>
    </row>
    <row r="34" spans="1:10" x14ac:dyDescent="0.25">
      <c r="A34" s="792" t="s">
        <v>755</v>
      </c>
      <c r="B34" s="174"/>
      <c r="C34" s="174"/>
      <c r="D34" s="793"/>
      <c r="E34" s="793"/>
      <c r="F34" s="793"/>
      <c r="G34" s="174"/>
      <c r="H34" s="174"/>
      <c r="I34" s="174"/>
      <c r="J34" s="791"/>
    </row>
    <row r="35" spans="1:10" x14ac:dyDescent="0.25">
      <c r="A35" s="792" t="s">
        <v>756</v>
      </c>
      <c r="B35" s="174"/>
      <c r="C35" s="174"/>
      <c r="D35" s="794"/>
      <c r="E35" s="794"/>
      <c r="F35" s="793"/>
      <c r="G35" s="174"/>
      <c r="H35" s="174"/>
      <c r="I35" s="174"/>
      <c r="J35" s="791"/>
    </row>
    <row r="36" spans="1:10" x14ac:dyDescent="0.25">
      <c r="A36" s="796"/>
      <c r="B36" s="797"/>
      <c r="C36" s="797"/>
      <c r="D36" s="797"/>
      <c r="E36" s="797"/>
      <c r="F36" s="797"/>
      <c r="G36" s="797"/>
      <c r="H36" s="797"/>
      <c r="I36" s="797"/>
      <c r="J36" s="798"/>
    </row>
    <row r="37" spans="1:10" x14ac:dyDescent="0.25">
      <c r="A37" s="758"/>
      <c r="B37" s="767"/>
      <c r="C37" s="767"/>
      <c r="D37" s="767"/>
      <c r="E37" s="767"/>
      <c r="F37" s="767"/>
      <c r="G37" s="767"/>
      <c r="H37" s="767"/>
      <c r="I37" s="767"/>
      <c r="J37" s="767"/>
    </row>
    <row r="38" spans="1:10" x14ac:dyDescent="0.25">
      <c r="A38" s="1514" t="s">
        <v>780</v>
      </c>
      <c r="B38" s="1515"/>
      <c r="C38" s="1515"/>
      <c r="D38" s="1515"/>
      <c r="E38" s="1515"/>
      <c r="F38" s="1515"/>
      <c r="G38" s="1515"/>
      <c r="H38" s="1515"/>
      <c r="I38" s="1515"/>
      <c r="J38" s="1516"/>
    </row>
    <row r="39" spans="1:10" x14ac:dyDescent="0.25">
      <c r="A39" s="779"/>
      <c r="B39" s="1518" t="s">
        <v>939</v>
      </c>
      <c r="C39" s="1518"/>
      <c r="D39" s="1518"/>
      <c r="E39" s="761"/>
      <c r="F39" s="761"/>
      <c r="G39" s="761"/>
      <c r="H39" s="761"/>
      <c r="I39" s="761"/>
      <c r="J39" s="799"/>
    </row>
    <row r="40" spans="1:10" x14ac:dyDescent="0.25">
      <c r="A40" s="800" t="s">
        <v>757</v>
      </c>
      <c r="B40" s="1504" t="s">
        <v>11</v>
      </c>
      <c r="C40" s="1505"/>
      <c r="D40" s="1505"/>
      <c r="E40" s="1505"/>
      <c r="F40" s="767"/>
      <c r="G40" s="757" t="s">
        <v>758</v>
      </c>
      <c r="H40" s="757"/>
      <c r="I40" s="1504" t="s">
        <v>12</v>
      </c>
      <c r="J40" s="1517"/>
    </row>
    <row r="41" spans="1:10" x14ac:dyDescent="0.25">
      <c r="A41" s="780" t="s">
        <v>759</v>
      </c>
      <c r="B41" s="778"/>
      <c r="C41" s="778"/>
      <c r="D41" s="778"/>
      <c r="E41" s="768"/>
      <c r="F41" s="767"/>
      <c r="G41" s="758" t="s">
        <v>759</v>
      </c>
      <c r="H41" s="767"/>
      <c r="I41" s="778"/>
      <c r="J41" s="801"/>
    </row>
    <row r="42" spans="1:10" x14ac:dyDescent="0.25">
      <c r="A42" s="780" t="s">
        <v>760</v>
      </c>
      <c r="B42" s="778"/>
      <c r="C42" s="778"/>
      <c r="D42" s="778"/>
      <c r="E42" s="768"/>
      <c r="F42" s="767"/>
      <c r="G42" s="758" t="s">
        <v>760</v>
      </c>
      <c r="H42" s="767"/>
      <c r="I42" s="778"/>
      <c r="J42" s="801"/>
    </row>
    <row r="43" spans="1:10" x14ac:dyDescent="0.25">
      <c r="A43" s="780" t="s">
        <v>754</v>
      </c>
      <c r="B43" s="778"/>
      <c r="C43" s="778"/>
      <c r="D43" s="778"/>
      <c r="E43" s="768"/>
      <c r="F43" s="767"/>
      <c r="G43" s="758" t="s">
        <v>754</v>
      </c>
      <c r="H43" s="767"/>
      <c r="I43" s="778"/>
      <c r="J43" s="801"/>
    </row>
    <row r="44" spans="1:10" x14ac:dyDescent="0.25">
      <c r="A44" s="780" t="s">
        <v>761</v>
      </c>
      <c r="B44" s="778"/>
      <c r="C44" s="778"/>
      <c r="D44" s="778"/>
      <c r="E44" s="768"/>
      <c r="F44" s="767"/>
      <c r="G44" s="758" t="s">
        <v>761</v>
      </c>
      <c r="H44" s="767"/>
      <c r="I44" s="778"/>
      <c r="J44" s="801"/>
    </row>
    <row r="45" spans="1:10" x14ac:dyDescent="0.25">
      <c r="A45" s="780" t="s">
        <v>756</v>
      </c>
      <c r="B45" s="768"/>
      <c r="C45" s="768"/>
      <c r="D45" s="768"/>
      <c r="E45" s="768"/>
      <c r="F45" s="767"/>
      <c r="G45" s="758" t="s">
        <v>756</v>
      </c>
      <c r="H45" s="767"/>
      <c r="I45" s="782"/>
      <c r="J45" s="802"/>
    </row>
    <row r="46" spans="1:10" x14ac:dyDescent="0.25">
      <c r="A46" s="780"/>
      <c r="B46" s="767"/>
      <c r="C46" s="1504" t="s">
        <v>11</v>
      </c>
      <c r="D46" s="1505"/>
      <c r="E46" s="1505"/>
      <c r="F46" s="1505"/>
      <c r="G46" s="1505"/>
      <c r="H46" s="1505"/>
      <c r="I46" s="767"/>
      <c r="J46" s="769"/>
    </row>
    <row r="47" spans="1:10" x14ac:dyDescent="0.25">
      <c r="A47" s="287" t="s">
        <v>779</v>
      </c>
      <c r="B47" s="767"/>
      <c r="C47" s="768"/>
      <c r="D47" s="768"/>
      <c r="E47" s="768"/>
      <c r="F47" s="768"/>
      <c r="G47" s="803"/>
      <c r="H47" s="768"/>
      <c r="I47" s="767"/>
      <c r="J47" s="769"/>
    </row>
    <row r="48" spans="1:10" x14ac:dyDescent="0.25">
      <c r="A48" s="789" t="s">
        <v>762</v>
      </c>
      <c r="B48" s="767"/>
      <c r="C48" s="804"/>
      <c r="D48" s="804"/>
      <c r="E48" s="804"/>
      <c r="F48" s="804"/>
      <c r="G48" s="805"/>
      <c r="H48" s="804"/>
      <c r="I48" s="767"/>
      <c r="J48" s="769"/>
    </row>
    <row r="49" spans="1:10" x14ac:dyDescent="0.25">
      <c r="A49" s="789"/>
      <c r="B49" s="767"/>
      <c r="C49" s="804"/>
      <c r="D49" s="804"/>
      <c r="E49" s="804"/>
      <c r="F49" s="804"/>
      <c r="G49" s="805"/>
      <c r="H49" s="804"/>
      <c r="I49" s="767"/>
      <c r="J49" s="769"/>
    </row>
    <row r="50" spans="1:10" x14ac:dyDescent="0.25">
      <c r="A50" s="789"/>
      <c r="B50" s="767"/>
      <c r="C50" s="804"/>
      <c r="D50" s="804"/>
      <c r="E50" s="804"/>
      <c r="F50" s="804"/>
      <c r="G50" s="805"/>
      <c r="H50" s="804"/>
      <c r="I50" s="767"/>
      <c r="J50" s="769"/>
    </row>
    <row r="51" spans="1:10" x14ac:dyDescent="0.25">
      <c r="A51" s="789" t="s">
        <v>754</v>
      </c>
      <c r="B51" s="767"/>
      <c r="C51" s="804"/>
      <c r="D51" s="804"/>
      <c r="E51" s="804"/>
      <c r="F51" s="804"/>
      <c r="G51" s="805"/>
      <c r="H51" s="804"/>
      <c r="I51" s="767"/>
      <c r="J51" s="769"/>
    </row>
    <row r="52" spans="1:10" x14ac:dyDescent="0.25">
      <c r="A52" s="789" t="s">
        <v>761</v>
      </c>
      <c r="B52" s="767"/>
      <c r="C52" s="804"/>
      <c r="D52" s="804"/>
      <c r="E52" s="804"/>
      <c r="F52" s="804"/>
      <c r="G52" s="805"/>
      <c r="H52" s="804"/>
      <c r="I52" s="767"/>
      <c r="J52" s="769"/>
    </row>
    <row r="53" spans="1:10" x14ac:dyDescent="0.25">
      <c r="A53" s="792" t="s">
        <v>756</v>
      </c>
      <c r="B53" s="767"/>
      <c r="C53" s="804"/>
      <c r="D53" s="804"/>
      <c r="E53" s="804"/>
      <c r="F53" s="804"/>
      <c r="G53" s="805"/>
      <c r="H53" s="804"/>
      <c r="I53" s="767"/>
      <c r="J53" s="769"/>
    </row>
    <row r="54" spans="1:10" x14ac:dyDescent="0.25">
      <c r="A54" s="770"/>
      <c r="B54" s="768"/>
      <c r="C54" s="768"/>
      <c r="D54" s="768"/>
      <c r="E54" s="768"/>
      <c r="F54" s="768"/>
      <c r="G54" s="768"/>
      <c r="H54" s="768"/>
      <c r="I54" s="768"/>
      <c r="J54" s="772"/>
    </row>
    <row r="55" spans="1:10" x14ac:dyDescent="0.25">
      <c r="A55" s="806"/>
      <c r="B55" s="741"/>
      <c r="C55" s="1506" t="s">
        <v>11</v>
      </c>
      <c r="D55" s="1507"/>
      <c r="E55" s="1507"/>
      <c r="F55" s="1507"/>
      <c r="G55" s="1507"/>
      <c r="H55" s="1507"/>
      <c r="I55" s="1507"/>
      <c r="J55" s="741"/>
    </row>
    <row r="56" spans="1:10" x14ac:dyDescent="0.25">
      <c r="A56" s="807" t="s">
        <v>763</v>
      </c>
      <c r="B56" s="808"/>
      <c r="C56" s="808"/>
      <c r="D56" s="809"/>
      <c r="E56" s="809"/>
      <c r="F56" s="809"/>
      <c r="G56" s="809"/>
      <c r="H56" s="809"/>
      <c r="I56" s="810" t="s">
        <v>764</v>
      </c>
      <c r="J56" s="811"/>
    </row>
    <row r="57" spans="1:10" x14ac:dyDescent="0.25">
      <c r="A57" s="789"/>
      <c r="B57" s="174"/>
      <c r="C57" s="174"/>
      <c r="D57" s="174"/>
      <c r="E57" s="174"/>
      <c r="F57" s="174"/>
      <c r="G57" s="174"/>
      <c r="H57" s="174"/>
      <c r="I57" s="812"/>
      <c r="J57" s="769"/>
    </row>
    <row r="58" spans="1:10" x14ac:dyDescent="0.25">
      <c r="A58" s="780" t="s">
        <v>759</v>
      </c>
      <c r="B58" s="174"/>
      <c r="C58" s="752"/>
      <c r="D58" s="752"/>
      <c r="E58" s="752"/>
      <c r="F58" s="752"/>
      <c r="G58" s="752"/>
      <c r="H58" s="752"/>
      <c r="I58" s="813"/>
      <c r="J58" s="769"/>
    </row>
    <row r="59" spans="1:10" x14ac:dyDescent="0.25">
      <c r="A59" s="780" t="s">
        <v>751</v>
      </c>
      <c r="B59" s="174"/>
      <c r="C59" s="814"/>
      <c r="D59" s="814"/>
      <c r="E59" s="814"/>
      <c r="F59" s="814"/>
      <c r="G59" s="814"/>
      <c r="H59" s="814"/>
      <c r="I59" s="815"/>
      <c r="J59" s="769"/>
    </row>
    <row r="60" spans="1:10" x14ac:dyDescent="0.25">
      <c r="A60" s="780"/>
      <c r="B60" s="174"/>
      <c r="C60" s="814"/>
      <c r="D60" s="814"/>
      <c r="E60" s="814"/>
      <c r="F60" s="814"/>
      <c r="G60" s="809"/>
      <c r="H60" s="809"/>
      <c r="I60" s="810"/>
      <c r="J60" s="769"/>
    </row>
    <row r="61" spans="1:10" x14ac:dyDescent="0.25">
      <c r="A61" s="780"/>
      <c r="B61" s="174"/>
      <c r="C61" s="814"/>
      <c r="D61" s="814"/>
      <c r="E61" s="814"/>
      <c r="F61" s="814"/>
      <c r="G61" s="809"/>
      <c r="H61" s="809"/>
      <c r="I61" s="810"/>
      <c r="J61" s="769"/>
    </row>
    <row r="62" spans="1:10" x14ac:dyDescent="0.25">
      <c r="A62" s="789" t="s">
        <v>765</v>
      </c>
      <c r="B62" s="174"/>
      <c r="C62" s="814"/>
      <c r="D62" s="814"/>
      <c r="E62" s="814"/>
      <c r="F62" s="814"/>
      <c r="G62" s="809"/>
      <c r="H62" s="809"/>
      <c r="I62" s="810" t="s">
        <v>766</v>
      </c>
      <c r="J62" s="769"/>
    </row>
    <row r="63" spans="1:10" x14ac:dyDescent="0.25">
      <c r="A63" s="780" t="s">
        <v>754</v>
      </c>
      <c r="B63" s="174"/>
      <c r="C63" s="814"/>
      <c r="D63" s="814"/>
      <c r="E63" s="814"/>
      <c r="F63" s="814"/>
      <c r="G63" s="174"/>
      <c r="H63" s="174"/>
      <c r="I63" s="812"/>
      <c r="J63" s="769"/>
    </row>
    <row r="64" spans="1:10" x14ac:dyDescent="0.25">
      <c r="A64" s="780" t="s">
        <v>761</v>
      </c>
      <c r="B64" s="174"/>
      <c r="C64" s="814"/>
      <c r="D64" s="814"/>
      <c r="E64" s="814"/>
      <c r="F64" s="814"/>
      <c r="G64" s="174"/>
      <c r="H64" s="174"/>
      <c r="I64" s="812"/>
      <c r="J64" s="769"/>
    </row>
    <row r="65" spans="1:10" x14ac:dyDescent="0.25">
      <c r="A65" s="780" t="s">
        <v>756</v>
      </c>
      <c r="B65" s="174"/>
      <c r="C65" s="809"/>
      <c r="D65" s="809"/>
      <c r="E65" s="809"/>
      <c r="F65" s="809"/>
      <c r="G65" s="174"/>
      <c r="H65" s="174"/>
      <c r="I65" s="812"/>
      <c r="J65" s="769"/>
    </row>
    <row r="66" spans="1:10" x14ac:dyDescent="0.25">
      <c r="A66" s="784"/>
      <c r="B66" s="752"/>
      <c r="C66" s="814"/>
      <c r="D66" s="814"/>
      <c r="E66" s="814"/>
      <c r="F66" s="814"/>
      <c r="G66" s="752"/>
      <c r="H66" s="752"/>
      <c r="I66" s="752"/>
      <c r="J66" s="772"/>
    </row>
    <row r="67" spans="1:10" x14ac:dyDescent="0.25">
      <c r="A67" s="740"/>
      <c r="B67" s="174"/>
      <c r="C67" s="1508" t="s">
        <v>11</v>
      </c>
      <c r="D67" s="1509"/>
      <c r="E67" s="1509"/>
      <c r="F67" s="1509"/>
      <c r="G67" s="1509"/>
      <c r="H67" s="1509"/>
      <c r="I67" s="1509"/>
      <c r="J67" s="767"/>
    </row>
    <row r="68" spans="1:10" x14ac:dyDescent="0.25">
      <c r="A68" s="807" t="s">
        <v>767</v>
      </c>
      <c r="B68" s="808"/>
      <c r="C68" s="808"/>
      <c r="D68" s="809"/>
      <c r="E68" s="809"/>
      <c r="F68" s="809"/>
      <c r="G68" s="809"/>
      <c r="H68" s="809"/>
      <c r="I68" s="810" t="s">
        <v>764</v>
      </c>
      <c r="J68" s="811"/>
    </row>
    <row r="69" spans="1:10" x14ac:dyDescent="0.25">
      <c r="A69" s="789"/>
      <c r="B69" s="174"/>
      <c r="C69" s="174"/>
      <c r="D69" s="174"/>
      <c r="E69" s="174"/>
      <c r="F69" s="174"/>
      <c r="G69" s="174"/>
      <c r="H69" s="174"/>
      <c r="I69" s="812"/>
      <c r="J69" s="769"/>
    </row>
    <row r="70" spans="1:10" x14ac:dyDescent="0.25">
      <c r="A70" s="780" t="s">
        <v>759</v>
      </c>
      <c r="B70" s="174"/>
      <c r="C70" s="752"/>
      <c r="D70" s="752"/>
      <c r="E70" s="752"/>
      <c r="F70" s="752"/>
      <c r="G70" s="752"/>
      <c r="H70" s="752"/>
      <c r="I70" s="813"/>
      <c r="J70" s="769"/>
    </row>
    <row r="71" spans="1:10" x14ac:dyDescent="0.25">
      <c r="A71" s="780" t="s">
        <v>768</v>
      </c>
      <c r="B71" s="174"/>
      <c r="C71" s="752"/>
      <c r="D71" s="752"/>
      <c r="E71" s="752"/>
      <c r="F71" s="752"/>
      <c r="G71" s="752"/>
      <c r="H71" s="752"/>
      <c r="I71" s="813"/>
      <c r="J71" s="769"/>
    </row>
    <row r="72" spans="1:10" x14ac:dyDescent="0.25">
      <c r="A72" s="780" t="s">
        <v>751</v>
      </c>
      <c r="B72" s="174"/>
      <c r="C72" s="752"/>
      <c r="D72" s="752"/>
      <c r="E72" s="752"/>
      <c r="F72" s="752"/>
      <c r="G72" s="752"/>
      <c r="H72" s="752"/>
      <c r="I72" s="813"/>
      <c r="J72" s="769"/>
    </row>
    <row r="73" spans="1:10" x14ac:dyDescent="0.25">
      <c r="A73" s="780"/>
      <c r="B73" s="174"/>
      <c r="C73" s="752"/>
      <c r="D73" s="752"/>
      <c r="E73" s="752"/>
      <c r="F73" s="752"/>
      <c r="G73" s="752"/>
      <c r="H73" s="752"/>
      <c r="I73" s="813"/>
      <c r="J73" s="769"/>
    </row>
    <row r="74" spans="1:10" x14ac:dyDescent="0.25">
      <c r="A74" s="792"/>
      <c r="B74" s="174"/>
      <c r="C74" s="814"/>
      <c r="D74" s="814"/>
      <c r="E74" s="814"/>
      <c r="F74" s="814"/>
      <c r="G74" s="814"/>
      <c r="H74" s="814"/>
      <c r="I74" s="815"/>
      <c r="J74" s="769"/>
    </row>
    <row r="75" spans="1:10" x14ac:dyDescent="0.25">
      <c r="A75" s="780" t="s">
        <v>754</v>
      </c>
      <c r="B75" s="174"/>
      <c r="C75" s="814"/>
      <c r="D75" s="814"/>
      <c r="E75" s="814"/>
      <c r="F75" s="814"/>
      <c r="G75" s="174"/>
      <c r="H75" s="174"/>
      <c r="I75" s="812"/>
      <c r="J75" s="769"/>
    </row>
    <row r="76" spans="1:10" x14ac:dyDescent="0.25">
      <c r="A76" s="780" t="s">
        <v>761</v>
      </c>
      <c r="B76" s="174"/>
      <c r="C76" s="814"/>
      <c r="D76" s="814"/>
      <c r="E76" s="814"/>
      <c r="F76" s="814"/>
      <c r="G76" s="174"/>
      <c r="H76" s="174"/>
      <c r="I76" s="812"/>
      <c r="J76" s="769"/>
    </row>
    <row r="77" spans="1:10" x14ac:dyDescent="0.25">
      <c r="A77" s="780" t="s">
        <v>756</v>
      </c>
      <c r="B77" s="174"/>
      <c r="C77" s="814"/>
      <c r="D77" s="814"/>
      <c r="E77" s="814"/>
      <c r="F77" s="814"/>
      <c r="G77" s="174"/>
      <c r="H77" s="174"/>
      <c r="I77" s="174"/>
      <c r="J77" s="769"/>
    </row>
    <row r="78" spans="1:10" x14ac:dyDescent="0.25">
      <c r="A78" s="784"/>
      <c r="B78" s="752"/>
      <c r="C78" s="752"/>
      <c r="D78" s="752"/>
      <c r="E78" s="752"/>
      <c r="F78" s="752"/>
      <c r="G78" s="752"/>
      <c r="H78" s="752"/>
      <c r="I78" s="752"/>
      <c r="J78" s="772"/>
    </row>
  </sheetData>
  <sheetProtection algorithmName="SHA-512" hashValue="Ij3gWmDTorGLiOfhIESuw0BZhNCBZUVK8hCsiduYeo3dHpMaR2PT4XAJ7J0n9TdpqaHfPuuW6wikcaB1+BNsag==" saltValue="na1KDKZerWmsAkjvYTJo3A==" spinCount="100000" sheet="1" objects="1" scenarios="1"/>
  <mergeCells count="11">
    <mergeCell ref="B40:E40"/>
    <mergeCell ref="C46:H46"/>
    <mergeCell ref="C55:I55"/>
    <mergeCell ref="C67:I67"/>
    <mergeCell ref="A1:J1"/>
    <mergeCell ref="A5:J5"/>
    <mergeCell ref="D7:H7"/>
    <mergeCell ref="D9:H9"/>
    <mergeCell ref="A38:J38"/>
    <mergeCell ref="I40:J40"/>
    <mergeCell ref="B39:D39"/>
  </mergeCells>
  <printOptions horizontalCentered="1"/>
  <pageMargins left="0.45" right="0.45" top="0.25" bottom="0.25" header="0.3" footer="0.3"/>
  <pageSetup paperSize="9" scale="70"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84"/>
  <sheetViews>
    <sheetView showGridLines="0" zoomScaleNormal="100" zoomScaleSheetLayoutView="80" workbookViewId="0">
      <pane xSplit="2" ySplit="8" topLeftCell="C48" activePane="bottomRight" state="frozen"/>
      <selection pane="topRight" activeCell="C1" sqref="C1"/>
      <selection pane="bottomLeft" activeCell="A7" sqref="A7"/>
      <selection pane="bottomRight" activeCell="D50" sqref="D50"/>
    </sheetView>
  </sheetViews>
  <sheetFormatPr defaultRowHeight="15" x14ac:dyDescent="0.25"/>
  <cols>
    <col min="1" max="1" width="3.140625" customWidth="1"/>
    <col min="2" max="2" width="57.7109375" customWidth="1"/>
    <col min="3" max="3" width="11.42578125" customWidth="1"/>
    <col min="4" max="4" width="6" customWidth="1"/>
    <col min="5" max="5" width="30.140625" customWidth="1"/>
    <col min="6" max="13" width="0" hidden="1" customWidth="1"/>
  </cols>
  <sheetData>
    <row r="1" spans="1:12" x14ac:dyDescent="0.25">
      <c r="B1" s="1519" t="s">
        <v>832</v>
      </c>
      <c r="C1" s="1519"/>
      <c r="D1" s="1519"/>
      <c r="E1" s="1519"/>
      <c r="F1" s="664"/>
      <c r="G1" s="664"/>
      <c r="H1" s="664"/>
      <c r="I1" s="664"/>
    </row>
    <row r="2" spans="1:12" x14ac:dyDescent="0.25">
      <c r="A2" s="755"/>
      <c r="B2" s="755"/>
      <c r="C2" s="818"/>
      <c r="D2" s="818"/>
      <c r="E2" s="1218"/>
      <c r="F2" s="664"/>
      <c r="G2" s="664"/>
      <c r="H2" s="664"/>
      <c r="I2" s="664"/>
    </row>
    <row r="3" spans="1:12" x14ac:dyDescent="0.25">
      <c r="A3" s="647" t="s">
        <v>85</v>
      </c>
      <c r="E3" s="1408" t="s">
        <v>1027</v>
      </c>
    </row>
    <row r="4" spans="1:12" x14ac:dyDescent="0.25">
      <c r="A4" s="647"/>
      <c r="B4" s="1520" t="s">
        <v>831</v>
      </c>
      <c r="C4" s="1520"/>
      <c r="D4" s="1520"/>
      <c r="E4" s="1520"/>
    </row>
    <row r="5" spans="1:12" x14ac:dyDescent="0.25">
      <c r="A5" t="s">
        <v>1078</v>
      </c>
      <c r="F5" s="663"/>
      <c r="G5" s="663"/>
      <c r="H5" s="663"/>
      <c r="I5" s="663"/>
    </row>
    <row r="6" spans="1:12" x14ac:dyDescent="0.25">
      <c r="B6" s="662"/>
      <c r="C6" s="675"/>
      <c r="D6" s="662"/>
      <c r="E6" s="662"/>
      <c r="F6" s="662"/>
      <c r="G6" s="1469" t="b">
        <v>0</v>
      </c>
      <c r="H6" s="1469" t="b">
        <v>0</v>
      </c>
      <c r="I6" s="1469" t="b">
        <v>0</v>
      </c>
      <c r="J6" s="1470" t="b">
        <v>0</v>
      </c>
      <c r="K6" s="1470" t="b">
        <v>0</v>
      </c>
      <c r="L6" s="1470" t="b">
        <v>0</v>
      </c>
    </row>
    <row r="7" spans="1:12" ht="34.5" customHeight="1" x14ac:dyDescent="0.25">
      <c r="A7" s="1522"/>
      <c r="B7" s="677" t="s">
        <v>839</v>
      </c>
      <c r="C7" s="1521" t="s">
        <v>931</v>
      </c>
      <c r="D7" s="1523" t="s">
        <v>838</v>
      </c>
      <c r="E7" s="1523" t="s">
        <v>840</v>
      </c>
    </row>
    <row r="8" spans="1:12" ht="27.75" customHeight="1" x14ac:dyDescent="0.25">
      <c r="A8" s="1522"/>
      <c r="B8" s="677" t="s">
        <v>925</v>
      </c>
      <c r="C8" s="1521"/>
      <c r="D8" s="1524"/>
      <c r="E8" s="1524"/>
    </row>
    <row r="9" spans="1:12" ht="45" x14ac:dyDescent="0.25">
      <c r="A9" s="683">
        <v>1</v>
      </c>
      <c r="B9" s="684" t="s">
        <v>886</v>
      </c>
      <c r="C9" s="678" t="s">
        <v>895</v>
      </c>
      <c r="D9" s="1376" t="str">
        <f>IF('20.10'!$I$17=('40.07'!$K$11+'40.07'!$K$30),"","Err")</f>
        <v/>
      </c>
      <c r="E9" s="816"/>
    </row>
    <row r="10" spans="1:12" ht="45" x14ac:dyDescent="0.25">
      <c r="A10" s="683">
        <v>2</v>
      </c>
      <c r="B10" s="732" t="s">
        <v>885</v>
      </c>
      <c r="C10" s="678" t="s">
        <v>895</v>
      </c>
      <c r="D10" s="1376" t="str">
        <f>IF('20.10'!$I$19=('40.07'!$K$20+'40.07'!$K$39),"","Err")</f>
        <v/>
      </c>
      <c r="E10" s="816"/>
    </row>
    <row r="11" spans="1:12" ht="30" x14ac:dyDescent="0.25">
      <c r="A11" s="683">
        <v>3</v>
      </c>
      <c r="B11" s="684" t="s">
        <v>884</v>
      </c>
      <c r="C11" s="678" t="s">
        <v>895</v>
      </c>
      <c r="D11" s="1376" t="str">
        <f>IF('20.10'!$I$21=('40.07'!$K$22+'40.07'!$K$41),"","Err")</f>
        <v/>
      </c>
      <c r="E11" s="816"/>
    </row>
    <row r="12" spans="1:12" ht="30" x14ac:dyDescent="0.25">
      <c r="A12" s="683">
        <v>4</v>
      </c>
      <c r="B12" s="684" t="s">
        <v>883</v>
      </c>
      <c r="C12" s="678" t="s">
        <v>895</v>
      </c>
      <c r="D12" s="1376" t="str">
        <f>IF('20.10'!$I$22=('40.07'!$K$23+'40.07'!$K$42),"","Err")</f>
        <v/>
      </c>
      <c r="E12" s="816"/>
    </row>
    <row r="13" spans="1:12" ht="30" x14ac:dyDescent="0.25">
      <c r="A13" s="683">
        <v>5</v>
      </c>
      <c r="B13" s="684" t="s">
        <v>887</v>
      </c>
      <c r="C13" s="678" t="s">
        <v>895</v>
      </c>
      <c r="D13" s="1376" t="str">
        <f>IF('20.10'!$I$23=('40.07'!$K$25+'40.07'!$K$44),"","Err")</f>
        <v/>
      </c>
      <c r="E13" s="816"/>
    </row>
    <row r="14" spans="1:12" ht="45" x14ac:dyDescent="0.25">
      <c r="A14" s="683">
        <v>6</v>
      </c>
      <c r="B14" s="684" t="s">
        <v>888</v>
      </c>
      <c r="C14" s="678" t="s">
        <v>895</v>
      </c>
      <c r="D14" s="1376" t="str">
        <f>IF('20.10'!$I$24=('40.07'!$K$27+'40.07'!$K$46),"","Err")</f>
        <v/>
      </c>
      <c r="E14" s="816"/>
    </row>
    <row r="15" spans="1:12" ht="30" x14ac:dyDescent="0.25">
      <c r="A15" s="683">
        <v>7</v>
      </c>
      <c r="B15" s="684" t="s">
        <v>889</v>
      </c>
      <c r="C15" s="678" t="s">
        <v>895</v>
      </c>
      <c r="D15" s="1376" t="str">
        <f>IF('20.10'!$I$27='50.20'!$J$30,"","Err")</f>
        <v/>
      </c>
      <c r="E15" s="816"/>
    </row>
    <row r="16" spans="1:12" ht="45" x14ac:dyDescent="0.25">
      <c r="A16" s="683">
        <v>8</v>
      </c>
      <c r="B16" s="684" t="s">
        <v>926</v>
      </c>
      <c r="C16" s="678" t="s">
        <v>895</v>
      </c>
      <c r="D16" s="1376" t="str">
        <f>IF('20.10'!$I$33='50.40'!$E$35,"","Err")</f>
        <v/>
      </c>
      <c r="E16" s="816"/>
    </row>
    <row r="17" spans="1:5" ht="30" x14ac:dyDescent="0.25">
      <c r="A17" s="683">
        <v>9</v>
      </c>
      <c r="B17" s="684" t="s">
        <v>841</v>
      </c>
      <c r="C17" s="678" t="s">
        <v>895</v>
      </c>
      <c r="D17" s="1376" t="str">
        <f>IF('20.10'!I34='50.20'!L54,"","Err")</f>
        <v/>
      </c>
      <c r="E17" s="816"/>
    </row>
    <row r="18" spans="1:5" ht="30" x14ac:dyDescent="0.25">
      <c r="A18" s="683">
        <v>10</v>
      </c>
      <c r="B18" s="684" t="s">
        <v>842</v>
      </c>
      <c r="C18" s="678" t="s">
        <v>895</v>
      </c>
      <c r="D18" s="1376" t="str">
        <f>IF('20.10'!$I$45='40.70'!$P$40,"","Err")</f>
        <v/>
      </c>
      <c r="E18" s="816"/>
    </row>
    <row r="19" spans="1:5" ht="30" x14ac:dyDescent="0.25">
      <c r="A19" s="683">
        <v>11</v>
      </c>
      <c r="B19" s="684" t="s">
        <v>890</v>
      </c>
      <c r="C19" s="678" t="s">
        <v>895</v>
      </c>
      <c r="D19" s="1376" t="str">
        <f>IF('20.10'!I53='20.20'!J59,"","Err")</f>
        <v/>
      </c>
      <c r="E19" s="816"/>
    </row>
    <row r="20" spans="1:5" ht="30" x14ac:dyDescent="0.25">
      <c r="A20" s="683">
        <v>12</v>
      </c>
      <c r="B20" s="684" t="s">
        <v>1034</v>
      </c>
      <c r="C20" s="678" t="s">
        <v>895</v>
      </c>
      <c r="D20" s="1376" t="str">
        <f>IF('20.20'!$J$20='50.40'!$F$35,"","Err")</f>
        <v/>
      </c>
      <c r="E20" s="816"/>
    </row>
    <row r="21" spans="1:5" ht="45" x14ac:dyDescent="0.25">
      <c r="A21" s="683">
        <v>13</v>
      </c>
      <c r="B21" s="684" t="s">
        <v>843</v>
      </c>
      <c r="C21" s="678" t="s">
        <v>932</v>
      </c>
      <c r="D21" s="1376" t="str">
        <f>IF(('20.20'!$J$25-'20.10'!$I$35)='60.20'!$Q$30,"","Err")</f>
        <v/>
      </c>
      <c r="E21" s="816"/>
    </row>
    <row r="22" spans="1:5" ht="60" x14ac:dyDescent="0.25">
      <c r="A22" s="683">
        <v>14</v>
      </c>
      <c r="B22" s="1409" t="s">
        <v>1029</v>
      </c>
      <c r="C22" s="1410" t="s">
        <v>932</v>
      </c>
      <c r="D22" s="1411" t="str">
        <f>IF('20.20'!$J$27-'20.10'!$I$39-'20.10'!$I$43='60.30'!$T$30,"","Err")</f>
        <v/>
      </c>
      <c r="E22" s="1412"/>
    </row>
    <row r="23" spans="1:5" ht="45" x14ac:dyDescent="0.25">
      <c r="A23" s="683">
        <v>15</v>
      </c>
      <c r="B23" s="684" t="s">
        <v>891</v>
      </c>
      <c r="C23" s="678" t="s">
        <v>930</v>
      </c>
      <c r="D23" s="1376" t="str">
        <f>IF('20.20'!$J$29+'20.20'!$J$31='60.50'!$G$24,"","Err")</f>
        <v/>
      </c>
      <c r="E23" s="816"/>
    </row>
    <row r="24" spans="1:5" ht="45" x14ac:dyDescent="0.25">
      <c r="A24" s="683">
        <v>16</v>
      </c>
      <c r="B24" s="684" t="s">
        <v>952</v>
      </c>
      <c r="C24" s="678" t="s">
        <v>1030</v>
      </c>
      <c r="D24" s="1376" t="str">
        <f>IF('20.20'!$J$40='30.60'!$I$14,"","Err")</f>
        <v/>
      </c>
      <c r="E24" s="816"/>
    </row>
    <row r="25" spans="1:5" ht="30" x14ac:dyDescent="0.25">
      <c r="A25" s="683">
        <v>17</v>
      </c>
      <c r="B25" s="684" t="s">
        <v>953</v>
      </c>
      <c r="C25" s="678" t="s">
        <v>1031</v>
      </c>
      <c r="D25" s="1376" t="str">
        <f>IF('20.20'!$J$40='30.60'!$P$14,"","Err")</f>
        <v/>
      </c>
      <c r="E25" s="816"/>
    </row>
    <row r="26" spans="1:5" ht="30" x14ac:dyDescent="0.25">
      <c r="A26" s="683">
        <v>18</v>
      </c>
      <c r="B26" s="684" t="s">
        <v>892</v>
      </c>
      <c r="C26" s="678" t="s">
        <v>895</v>
      </c>
      <c r="D26" s="1376" t="str">
        <f>IF('20.20'!$J$49='20.54'!$N$33,"","Err")</f>
        <v/>
      </c>
      <c r="E26" s="816"/>
    </row>
    <row r="27" spans="1:5" ht="30" x14ac:dyDescent="0.25">
      <c r="A27" s="683">
        <v>19</v>
      </c>
      <c r="B27" s="684" t="s">
        <v>927</v>
      </c>
      <c r="C27" s="678" t="s">
        <v>895</v>
      </c>
      <c r="D27" s="1376" t="str">
        <f>IF('20.20'!$J$53='20.45'!$G$24,"","Err")</f>
        <v/>
      </c>
      <c r="E27" s="816"/>
    </row>
    <row r="28" spans="1:5" ht="30" x14ac:dyDescent="0.25">
      <c r="A28" s="683">
        <v>20</v>
      </c>
      <c r="B28" s="684" t="s">
        <v>897</v>
      </c>
      <c r="C28" s="678" t="s">
        <v>932</v>
      </c>
      <c r="D28" s="1376" t="str">
        <f>IF('20.30'!$J$10='60.20'!$K$30,"","Err")</f>
        <v/>
      </c>
      <c r="E28" s="816"/>
    </row>
    <row r="29" spans="1:5" ht="30" x14ac:dyDescent="0.25">
      <c r="A29" s="683">
        <v>21</v>
      </c>
      <c r="B29" s="684" t="s">
        <v>893</v>
      </c>
      <c r="C29" s="678" t="s">
        <v>932</v>
      </c>
      <c r="D29" s="1376" t="str">
        <f>IF('20.30'!$J$13='60.20'!$L$30,"","Err")</f>
        <v/>
      </c>
      <c r="E29" s="816"/>
    </row>
    <row r="30" spans="1:5" ht="30" x14ac:dyDescent="0.25">
      <c r="A30" s="683">
        <v>22</v>
      </c>
      <c r="B30" s="684" t="s">
        <v>896</v>
      </c>
      <c r="C30" s="678" t="s">
        <v>932</v>
      </c>
      <c r="D30" s="1376" t="str">
        <f>IF('20.30'!$J$14='60.20'!$M$30,"","Err")</f>
        <v/>
      </c>
      <c r="E30" s="816"/>
    </row>
    <row r="31" spans="1:5" ht="30" x14ac:dyDescent="0.25">
      <c r="A31" s="683">
        <v>23</v>
      </c>
      <c r="B31" s="684" t="s">
        <v>845</v>
      </c>
      <c r="C31" s="678" t="s">
        <v>932</v>
      </c>
      <c r="D31" s="1376" t="str">
        <f>IF('20.30'!$J$15='60.20'!$N$30,"","Err")</f>
        <v/>
      </c>
      <c r="E31" s="816"/>
    </row>
    <row r="32" spans="1:5" ht="30" x14ac:dyDescent="0.25">
      <c r="A32" s="683">
        <v>24</v>
      </c>
      <c r="B32" s="684" t="s">
        <v>846</v>
      </c>
      <c r="C32" s="678" t="s">
        <v>932</v>
      </c>
      <c r="D32" s="1376" t="str">
        <f>IF('20.30'!$J$17='60.20'!$R$30,"","Err")</f>
        <v/>
      </c>
      <c r="E32" s="816"/>
    </row>
    <row r="33" spans="1:5" ht="30" x14ac:dyDescent="0.25">
      <c r="A33" s="683">
        <v>25</v>
      </c>
      <c r="B33" s="684" t="s">
        <v>847</v>
      </c>
      <c r="C33" s="678" t="s">
        <v>932</v>
      </c>
      <c r="D33" s="1376" t="str">
        <f>IF('20.30'!$J$22='60.20'!$V$30,"","Err")</f>
        <v/>
      </c>
      <c r="E33" s="816"/>
    </row>
    <row r="34" spans="1:5" ht="30" x14ac:dyDescent="0.25">
      <c r="A34" s="683">
        <v>26</v>
      </c>
      <c r="B34" s="684" t="s">
        <v>894</v>
      </c>
      <c r="C34" s="678" t="s">
        <v>932</v>
      </c>
      <c r="D34" s="1377" t="str">
        <f>IF('20.30'!$J$27='23.30'!$C$35,"","Err")</f>
        <v/>
      </c>
      <c r="E34" s="816"/>
    </row>
    <row r="35" spans="1:5" ht="30" x14ac:dyDescent="0.25">
      <c r="A35" s="683">
        <v>27</v>
      </c>
      <c r="B35" s="684" t="s">
        <v>848</v>
      </c>
      <c r="C35" s="678" t="s">
        <v>932</v>
      </c>
      <c r="D35" s="1376" t="str">
        <f>IF('20.30'!$J$39='23.30'!$C$14,"","Err")</f>
        <v/>
      </c>
      <c r="E35" s="816"/>
    </row>
    <row r="36" spans="1:5" ht="30" x14ac:dyDescent="0.25">
      <c r="A36" s="683">
        <v>28</v>
      </c>
      <c r="B36" s="684" t="s">
        <v>849</v>
      </c>
      <c r="C36" s="678" t="s">
        <v>932</v>
      </c>
      <c r="D36" s="1377" t="str">
        <f>IF('20.30'!$J$40='23.30'!$C$48,"","Err")</f>
        <v/>
      </c>
      <c r="E36" s="816"/>
    </row>
    <row r="37" spans="1:5" s="679" customFormat="1" ht="30" x14ac:dyDescent="0.25">
      <c r="A37" s="683">
        <v>29</v>
      </c>
      <c r="B37" s="684" t="s">
        <v>898</v>
      </c>
      <c r="C37" s="678" t="s">
        <v>930</v>
      </c>
      <c r="D37" s="1376" t="str">
        <f>IF('20.31'!$I$38='23.30'!$C$35,"","Err")</f>
        <v/>
      </c>
      <c r="E37" s="817"/>
    </row>
    <row r="38" spans="1:5" s="679" customFormat="1" ht="30" x14ac:dyDescent="0.25">
      <c r="A38" s="683">
        <v>30</v>
      </c>
      <c r="B38" s="684" t="s">
        <v>850</v>
      </c>
      <c r="C38" s="678" t="s">
        <v>930</v>
      </c>
      <c r="D38" s="1376" t="str">
        <f>IF('20.31'!I19='23.30'!C14,"","Err")</f>
        <v/>
      </c>
      <c r="E38" s="817"/>
    </row>
    <row r="39" spans="1:5" s="679" customFormat="1" ht="30" x14ac:dyDescent="0.25">
      <c r="A39" s="683">
        <v>31</v>
      </c>
      <c r="B39" s="684" t="s">
        <v>851</v>
      </c>
      <c r="C39" s="678" t="s">
        <v>930</v>
      </c>
      <c r="D39" s="1376" t="str">
        <f>IF('20.31'!$I$39='23.30'!$C$48,"","Err")</f>
        <v/>
      </c>
      <c r="E39" s="817"/>
    </row>
    <row r="40" spans="1:5" ht="45" x14ac:dyDescent="0.25">
      <c r="A40" s="683">
        <v>32</v>
      </c>
      <c r="B40" s="684" t="s">
        <v>852</v>
      </c>
      <c r="C40" s="678" t="s">
        <v>932</v>
      </c>
      <c r="D40" s="1377" t="str">
        <f>IF('20.42'!$J$12='20.30'!$J$46,"","Err")</f>
        <v/>
      </c>
      <c r="E40" s="816"/>
    </row>
    <row r="41" spans="1:5" ht="60" x14ac:dyDescent="0.25">
      <c r="A41" s="683">
        <v>33</v>
      </c>
      <c r="B41" s="684" t="s">
        <v>853</v>
      </c>
      <c r="C41" s="678" t="s">
        <v>930</v>
      </c>
      <c r="D41" s="1377" t="str">
        <f>IF('20.42'!$J$12='20.31'!$I$46,"","Err")</f>
        <v/>
      </c>
      <c r="E41" s="816"/>
    </row>
    <row r="42" spans="1:5" ht="30" x14ac:dyDescent="0.25">
      <c r="A42" s="683">
        <v>34</v>
      </c>
      <c r="B42" s="1464" t="s">
        <v>1079</v>
      </c>
      <c r="C42" s="1460" t="s">
        <v>1030</v>
      </c>
      <c r="D42" s="1461" t="str">
        <f>IF('20.50'!$L$14='20.30'!$J$47,"","Err")</f>
        <v/>
      </c>
      <c r="E42" s="1462"/>
    </row>
    <row r="43" spans="1:5" ht="45" x14ac:dyDescent="0.25">
      <c r="A43" s="683">
        <v>35</v>
      </c>
      <c r="B43" s="1464" t="s">
        <v>1080</v>
      </c>
      <c r="C43" s="1460" t="s">
        <v>1031</v>
      </c>
      <c r="D43" s="1461" t="str">
        <f>IF('20.50'!$L$14='20.31'!$I$47,"","Err")</f>
        <v/>
      </c>
      <c r="E43" s="1462"/>
    </row>
    <row r="44" spans="1:5" ht="60" x14ac:dyDescent="0.25">
      <c r="A44" s="683">
        <v>36</v>
      </c>
      <c r="B44" s="1464" t="s">
        <v>1081</v>
      </c>
      <c r="C44" s="1460" t="s">
        <v>1076</v>
      </c>
      <c r="D44" s="1461" t="str">
        <f>IF('20.50'!$L$24='20.42'!$J$38,"","Err")</f>
        <v/>
      </c>
      <c r="E44" s="1462"/>
    </row>
    <row r="45" spans="1:5" ht="60" x14ac:dyDescent="0.25">
      <c r="A45" s="683">
        <v>37</v>
      </c>
      <c r="B45" s="1463" t="s">
        <v>1082</v>
      </c>
      <c r="C45" s="1460" t="s">
        <v>1076</v>
      </c>
      <c r="D45" s="1461" t="str">
        <f>IF('20.50'!$L$28='20.20'!$J$40,"","Err")</f>
        <v/>
      </c>
      <c r="E45" s="1462"/>
    </row>
    <row r="46" spans="1:5" x14ac:dyDescent="0.25">
      <c r="A46" s="683">
        <v>38</v>
      </c>
      <c r="B46" s="684" t="s">
        <v>860</v>
      </c>
      <c r="C46" s="678" t="s">
        <v>895</v>
      </c>
      <c r="D46" s="1377" t="str">
        <f>IF('30.60'!$R$11='20.10'!$I$53,"","Err")</f>
        <v/>
      </c>
      <c r="E46" s="816"/>
    </row>
    <row r="47" spans="1:5" ht="30" x14ac:dyDescent="0.25">
      <c r="A47" s="683">
        <v>39</v>
      </c>
      <c r="B47" s="684" t="s">
        <v>920</v>
      </c>
      <c r="C47" s="678" t="s">
        <v>932</v>
      </c>
      <c r="D47" s="1377" t="str">
        <f>IF('30.60'!$I$11='20.10'!$F$53,"","Err")</f>
        <v/>
      </c>
      <c r="E47" s="816"/>
    </row>
    <row r="48" spans="1:5" ht="30" x14ac:dyDescent="0.25">
      <c r="A48" s="683">
        <v>40</v>
      </c>
      <c r="B48" s="684" t="s">
        <v>921</v>
      </c>
      <c r="C48" s="678" t="s">
        <v>930</v>
      </c>
      <c r="D48" s="1377" t="str">
        <f>IF('30.60'!$P$11='20.10'!$G$53,"","Err")</f>
        <v/>
      </c>
      <c r="E48" s="816"/>
    </row>
    <row r="49" spans="1:5" ht="45" x14ac:dyDescent="0.25">
      <c r="A49" s="683">
        <v>41</v>
      </c>
      <c r="B49" s="684" t="s">
        <v>947</v>
      </c>
      <c r="C49" s="678" t="s">
        <v>895</v>
      </c>
      <c r="D49" s="1377" t="str">
        <f>IF(('30.60'!$R$13-'30.60'!$C$34)=('20.20'!$J$39-'70.60'!$X$27),"","Err")</f>
        <v/>
      </c>
      <c r="E49" s="816"/>
    </row>
    <row r="50" spans="1:5" ht="30" x14ac:dyDescent="0.25">
      <c r="A50" s="683">
        <v>42</v>
      </c>
      <c r="B50" s="684" t="s">
        <v>922</v>
      </c>
      <c r="C50" s="678" t="s">
        <v>932</v>
      </c>
      <c r="D50" s="1377" t="str">
        <f>IF('30.60'!$I$13='20.20'!$G$39,"","Err")</f>
        <v/>
      </c>
      <c r="E50" s="816"/>
    </row>
    <row r="51" spans="1:5" ht="30" x14ac:dyDescent="0.25">
      <c r="A51" s="683">
        <v>43</v>
      </c>
      <c r="B51" s="684" t="s">
        <v>1035</v>
      </c>
      <c r="C51" s="678" t="s">
        <v>930</v>
      </c>
      <c r="D51" s="1377" t="str">
        <f>IF('30.60'!$P$13='20.20'!$H$39,"","Err")</f>
        <v/>
      </c>
      <c r="E51" s="816"/>
    </row>
    <row r="52" spans="1:5" ht="30" x14ac:dyDescent="0.25">
      <c r="A52" s="683">
        <v>44</v>
      </c>
      <c r="B52" s="1468" t="s">
        <v>1083</v>
      </c>
      <c r="C52" s="678" t="s">
        <v>895</v>
      </c>
      <c r="D52" s="1461" t="str">
        <f>IF('30.60'!$R$19='30.60'!$R$43,"","Err")</f>
        <v/>
      </c>
      <c r="E52" s="1462"/>
    </row>
    <row r="53" spans="1:5" ht="30" x14ac:dyDescent="0.25">
      <c r="A53" s="683">
        <v>45</v>
      </c>
      <c r="B53" s="684" t="s">
        <v>923</v>
      </c>
      <c r="C53" s="678" t="s">
        <v>932</v>
      </c>
      <c r="D53" s="1377" t="str">
        <f>IF('30.60'!$R$22='20.30'!$K$15,"","Err")</f>
        <v/>
      </c>
      <c r="E53" s="816"/>
    </row>
    <row r="54" spans="1:5" ht="30" x14ac:dyDescent="0.25">
      <c r="A54" s="683">
        <v>46</v>
      </c>
      <c r="B54" s="684" t="s">
        <v>924</v>
      </c>
      <c r="C54" s="678" t="s">
        <v>930</v>
      </c>
      <c r="D54" s="1377" t="str">
        <f>IF('30.60'!$R$22='20.31'!$J$13,"","Err")</f>
        <v/>
      </c>
      <c r="E54" s="816"/>
    </row>
    <row r="55" spans="1:5" ht="30" x14ac:dyDescent="0.25">
      <c r="A55" s="683">
        <v>47</v>
      </c>
      <c r="B55" s="684" t="s">
        <v>956</v>
      </c>
      <c r="C55" s="678" t="s">
        <v>895</v>
      </c>
      <c r="D55" s="1377" t="str">
        <f>IF('30.60'!$C$34='70.60'!$X$27,"","Err")</f>
        <v/>
      </c>
      <c r="E55" s="816"/>
    </row>
    <row r="56" spans="1:5" ht="45" x14ac:dyDescent="0.25">
      <c r="A56" s="683">
        <v>48</v>
      </c>
      <c r="B56" s="684" t="s">
        <v>899</v>
      </c>
      <c r="C56" s="678" t="s">
        <v>895</v>
      </c>
      <c r="D56" s="1376" t="str">
        <f>IF(('40.07'!K28+'40.07'!K47)='20.10'!I25,"","Err")</f>
        <v/>
      </c>
      <c r="E56" s="816"/>
    </row>
    <row r="57" spans="1:5" ht="45" x14ac:dyDescent="0.25">
      <c r="A57" s="683">
        <v>49</v>
      </c>
      <c r="B57" s="684" t="s">
        <v>1037</v>
      </c>
      <c r="C57" s="678" t="s">
        <v>895</v>
      </c>
      <c r="D57" s="1377" t="str">
        <f>IF('40.22'!J34='40.07'!K20+'40.07'!K39,"","Err")</f>
        <v/>
      </c>
      <c r="E57" s="816"/>
    </row>
    <row r="58" spans="1:5" ht="45" x14ac:dyDescent="0.25">
      <c r="A58" s="683">
        <v>50</v>
      </c>
      <c r="B58" s="684" t="s">
        <v>900</v>
      </c>
      <c r="C58" s="678" t="s">
        <v>895</v>
      </c>
      <c r="D58" s="1376" t="str">
        <f>IF('40.42'!$J$42=('40.07'!$K$22+'40.07'!$K$41),"","Err")</f>
        <v/>
      </c>
      <c r="E58" s="816"/>
    </row>
    <row r="59" spans="1:5" ht="45" x14ac:dyDescent="0.25">
      <c r="A59" s="683">
        <v>51</v>
      </c>
      <c r="B59" s="684" t="s">
        <v>901</v>
      </c>
      <c r="C59" s="678" t="s">
        <v>895</v>
      </c>
      <c r="D59" s="1376" t="str">
        <f>IF('40.52'!$I$28=('40.07'!$K$23+'40.07'!$K$42),"","Err")</f>
        <v/>
      </c>
      <c r="E59" s="816"/>
    </row>
    <row r="60" spans="1:5" ht="45" x14ac:dyDescent="0.25">
      <c r="A60" s="683">
        <v>52</v>
      </c>
      <c r="B60" s="684" t="s">
        <v>902</v>
      </c>
      <c r="C60" s="678" t="s">
        <v>895</v>
      </c>
      <c r="D60" s="1376" t="str">
        <f>IF('40.70'!$P$25=('40.07'!$K$25+'40.07'!$K$44),"","Err")</f>
        <v/>
      </c>
      <c r="E60" s="816"/>
    </row>
    <row r="61" spans="1:5" ht="45" x14ac:dyDescent="0.25">
      <c r="A61" s="683">
        <v>53</v>
      </c>
      <c r="B61" s="684" t="s">
        <v>903</v>
      </c>
      <c r="C61" s="678" t="s">
        <v>895</v>
      </c>
      <c r="D61" s="1376" t="str">
        <f>IF(('40.70'!$S$25+'40.70'!$S$38)='20.20'!$J$24,"","Err")</f>
        <v/>
      </c>
      <c r="E61" s="816"/>
    </row>
    <row r="62" spans="1:5" ht="30" x14ac:dyDescent="0.25">
      <c r="A62" s="683">
        <v>54</v>
      </c>
      <c r="B62" s="684" t="s">
        <v>904</v>
      </c>
      <c r="C62" s="678" t="s">
        <v>895</v>
      </c>
      <c r="D62" s="1376" t="str">
        <f>IF('40.70'!$P$40='20.10'!$I$45,"","Err")</f>
        <v/>
      </c>
      <c r="E62" s="816"/>
    </row>
    <row r="63" spans="1:5" ht="45" x14ac:dyDescent="0.25">
      <c r="A63" s="683">
        <v>55</v>
      </c>
      <c r="B63" s="684" t="s">
        <v>905</v>
      </c>
      <c r="C63" s="678" t="s">
        <v>895</v>
      </c>
      <c r="D63" s="1376" t="str">
        <f>IF('40.80'!$E$23=('40.07'!$K$27+'40.07'!$K$46),"","Err")</f>
        <v/>
      </c>
      <c r="E63" s="816"/>
    </row>
    <row r="64" spans="1:5" ht="30" x14ac:dyDescent="0.25">
      <c r="A64" s="683">
        <v>56</v>
      </c>
      <c r="B64" s="684" t="s">
        <v>906</v>
      </c>
      <c r="C64" s="678" t="s">
        <v>895</v>
      </c>
      <c r="D64" s="1376" t="str">
        <f>IF('50.20'!$J$30='20.10'!$I$27,"","Err")</f>
        <v/>
      </c>
      <c r="E64" s="816"/>
    </row>
    <row r="65" spans="1:5" ht="30" x14ac:dyDescent="0.25">
      <c r="A65" s="683">
        <v>57</v>
      </c>
      <c r="B65" s="684" t="s">
        <v>1036</v>
      </c>
      <c r="C65" s="678" t="s">
        <v>895</v>
      </c>
      <c r="D65" s="1376" t="str">
        <f>IF('50.20'!$L$54='20.10'!$I$34,"","Err")</f>
        <v/>
      </c>
      <c r="E65" s="816"/>
    </row>
    <row r="66" spans="1:5" ht="60" x14ac:dyDescent="0.25">
      <c r="A66" s="683">
        <v>58</v>
      </c>
      <c r="B66" s="684" t="s">
        <v>907</v>
      </c>
      <c r="C66" s="678" t="s">
        <v>895</v>
      </c>
      <c r="D66" s="1377" t="str">
        <f>IF(('50.40'!$E$20+'50.40'!$E$27+'50.40'!$E$34)='20.10'!$I$33,"","Err")</f>
        <v/>
      </c>
      <c r="E66" s="816"/>
    </row>
    <row r="67" spans="1:5" ht="30" x14ac:dyDescent="0.25">
      <c r="A67" s="683">
        <v>59</v>
      </c>
      <c r="B67" s="1409" t="s">
        <v>1088</v>
      </c>
      <c r="C67" s="1410" t="s">
        <v>930</v>
      </c>
      <c r="D67" s="1411" t="str">
        <f>IF('60.10'!$M$27='20.31'!$I$10,"","Err")</f>
        <v/>
      </c>
      <c r="E67" s="1412"/>
    </row>
    <row r="68" spans="1:5" ht="60" x14ac:dyDescent="0.25">
      <c r="A68" s="683">
        <v>60</v>
      </c>
      <c r="B68" s="684" t="s">
        <v>928</v>
      </c>
      <c r="C68" s="678" t="s">
        <v>932</v>
      </c>
      <c r="D68" s="1376" t="str">
        <f>IF(('60.20'!$K$12+'60.20'!$K$18+'60.20'!$K$23+SUM('60.20'!$K$24:$K$29))='20.30'!$J$10,"","Err")</f>
        <v/>
      </c>
      <c r="E68" s="816"/>
    </row>
    <row r="69" spans="1:5" ht="45" x14ac:dyDescent="0.25">
      <c r="A69" s="683">
        <v>61</v>
      </c>
      <c r="B69" s="684" t="s">
        <v>955</v>
      </c>
      <c r="C69" s="678" t="s">
        <v>932</v>
      </c>
      <c r="D69" s="1376" t="str">
        <f>IF('60.20'!$S$30+'60.20'!$T$30-'60.20'!$U$30='20.30'!$J$22,"","Err")</f>
        <v/>
      </c>
      <c r="E69" s="816"/>
    </row>
    <row r="70" spans="1:5" ht="75" x14ac:dyDescent="0.25">
      <c r="A70" s="683">
        <v>62</v>
      </c>
      <c r="B70" s="684" t="s">
        <v>908</v>
      </c>
      <c r="C70" s="678" t="s">
        <v>932</v>
      </c>
      <c r="D70" s="1377" t="str">
        <f>IF(('60.30'!$O$30+'60.30'!$R$30)=('20.20'!$J$27-'20.10'!$I$39),"","Err")</f>
        <v/>
      </c>
      <c r="E70" s="816"/>
    </row>
    <row r="71" spans="1:5" ht="75" x14ac:dyDescent="0.25">
      <c r="A71" s="683">
        <v>63</v>
      </c>
      <c r="B71" s="684" t="s">
        <v>909</v>
      </c>
      <c r="C71" s="678" t="s">
        <v>932</v>
      </c>
      <c r="D71" s="1377" t="str">
        <f>IF(('60.40'!$N$29+'60.40'!$N$30)=('20.20'!$J$27-'20.10'!$I$39),"","Err")</f>
        <v/>
      </c>
      <c r="E71" s="816"/>
    </row>
    <row r="72" spans="1:5" ht="45" x14ac:dyDescent="0.25">
      <c r="A72" s="683">
        <v>64</v>
      </c>
      <c r="B72" s="684" t="s">
        <v>954</v>
      </c>
      <c r="C72" s="678" t="s">
        <v>930</v>
      </c>
      <c r="D72" s="1376" t="str">
        <f>IF(('60.50'!$D$24-'60.50'!$E$24)=('20.31'!$I$21-'20.31'!$I$23),"","Err")</f>
        <v/>
      </c>
      <c r="E72" s="816"/>
    </row>
    <row r="73" spans="1:5" ht="90" x14ac:dyDescent="0.25">
      <c r="A73" s="683">
        <v>65</v>
      </c>
      <c r="B73" s="684" t="s">
        <v>910</v>
      </c>
      <c r="C73" s="678" t="s">
        <v>930</v>
      </c>
      <c r="D73" s="1376" t="str">
        <f>IF(('60.50'!$G$17+'60.50'!$G$22+'60.50'!$G$23)=('20.20'!$J$29+'20.20'!$J$31),"","Err")</f>
        <v/>
      </c>
      <c r="E73" s="816"/>
    </row>
    <row r="74" spans="1:5" ht="45" x14ac:dyDescent="0.25">
      <c r="A74" s="683">
        <v>66</v>
      </c>
      <c r="B74" s="676" t="s">
        <v>911</v>
      </c>
      <c r="C74" s="678" t="s">
        <v>932</v>
      </c>
      <c r="D74" s="1376" t="str">
        <f>IF('67.00'!$C$17=('20.30'!$J$10+'20.30'!$J$13),"","Err")</f>
        <v/>
      </c>
      <c r="E74" s="816"/>
    </row>
    <row r="75" spans="1:5" ht="30" x14ac:dyDescent="0.25">
      <c r="A75" s="683">
        <v>67</v>
      </c>
      <c r="B75" s="676" t="s">
        <v>948</v>
      </c>
      <c r="C75" s="678" t="s">
        <v>930</v>
      </c>
      <c r="D75" s="1376" t="str">
        <f>IF('67.00'!$C$17='20.31'!$I$10,"","Err")</f>
        <v/>
      </c>
      <c r="E75" s="816"/>
    </row>
    <row r="76" spans="1:5" ht="60" x14ac:dyDescent="0.25">
      <c r="A76" s="683">
        <v>68</v>
      </c>
      <c r="B76" s="676" t="s">
        <v>913</v>
      </c>
      <c r="C76" s="678" t="s">
        <v>930</v>
      </c>
      <c r="D76" s="1376" t="str">
        <f>IF(('68.00'!$H$38+'68.00'!$I$38)='20.31'!$I$34,"","Err")</f>
        <v/>
      </c>
      <c r="E76" s="816"/>
    </row>
    <row r="77" spans="1:5" ht="60" x14ac:dyDescent="0.25">
      <c r="A77" s="683">
        <v>69</v>
      </c>
      <c r="B77" s="676" t="s">
        <v>912</v>
      </c>
      <c r="C77" s="678" t="s">
        <v>932</v>
      </c>
      <c r="D77" s="1376" t="str">
        <f>IF(('68.00'!H33+'68.00'!I33)='20.30'!J23,"","Err")</f>
        <v/>
      </c>
      <c r="E77" s="816"/>
    </row>
    <row r="78" spans="1:5" ht="45" x14ac:dyDescent="0.25">
      <c r="A78" s="683">
        <v>70</v>
      </c>
      <c r="B78" s="676" t="s">
        <v>914</v>
      </c>
      <c r="C78" s="678" t="s">
        <v>932</v>
      </c>
      <c r="D78" s="1376" t="str">
        <f>IF('70.60'!$L$27='20.30'!$J$14,"","Err")</f>
        <v/>
      </c>
      <c r="E78" s="816"/>
    </row>
    <row r="79" spans="1:5" ht="30" x14ac:dyDescent="0.25">
      <c r="A79" s="683">
        <v>71</v>
      </c>
      <c r="B79" s="676" t="s">
        <v>915</v>
      </c>
      <c r="C79" s="678" t="s">
        <v>930</v>
      </c>
      <c r="D79" s="1376" t="str">
        <f>IF('70.60'!$L$27='20.31'!$I$12,"","Err")</f>
        <v/>
      </c>
      <c r="E79" s="816"/>
    </row>
    <row r="80" spans="1:5" ht="45" x14ac:dyDescent="0.25">
      <c r="A80" s="683">
        <v>72</v>
      </c>
      <c r="B80" s="676" t="s">
        <v>916</v>
      </c>
      <c r="C80" s="678" t="s">
        <v>669</v>
      </c>
      <c r="D80" s="1376" t="str">
        <f>IF('70.60'!$M$27='20.30'!$J$21,"","Err")</f>
        <v/>
      </c>
      <c r="E80" s="816"/>
    </row>
    <row r="81" spans="1:5" ht="30" x14ac:dyDescent="0.25">
      <c r="A81" s="683">
        <v>73</v>
      </c>
      <c r="B81" s="676" t="s">
        <v>917</v>
      </c>
      <c r="C81" s="678" t="s">
        <v>930</v>
      </c>
      <c r="D81" s="1376" t="str">
        <f>IF('70.60'!$M$27='20.31'!$I$23,"","Err")</f>
        <v/>
      </c>
      <c r="E81" s="816"/>
    </row>
    <row r="82" spans="1:5" ht="45" x14ac:dyDescent="0.25">
      <c r="A82" s="683">
        <v>74</v>
      </c>
      <c r="B82" s="676" t="s">
        <v>918</v>
      </c>
      <c r="C82" s="678" t="s">
        <v>932</v>
      </c>
      <c r="D82" s="1376" t="str">
        <f>IF('70.60'!$N$27='20.10'!$I$39,"","Err")</f>
        <v/>
      </c>
      <c r="E82" s="816"/>
    </row>
    <row r="83" spans="1:5" ht="90" x14ac:dyDescent="0.25">
      <c r="A83" s="683">
        <v>75</v>
      </c>
      <c r="B83" s="676" t="s">
        <v>919</v>
      </c>
      <c r="C83" s="678" t="s">
        <v>930</v>
      </c>
      <c r="D83" s="1376" t="str">
        <f>IF('70.60'!O27=('20.10'!I41+'20.10'!I42),"","Err")</f>
        <v/>
      </c>
      <c r="E83" s="816"/>
    </row>
    <row r="84" spans="1:5" ht="60" x14ac:dyDescent="0.25">
      <c r="A84" s="683">
        <v>76</v>
      </c>
      <c r="B84" s="676" t="s">
        <v>929</v>
      </c>
      <c r="C84" s="678" t="s">
        <v>932</v>
      </c>
      <c r="D84" s="1376" t="str">
        <f>IF('70.60'!$O$27='20.10'!$I$35,"","Err")</f>
        <v/>
      </c>
      <c r="E84" s="816"/>
    </row>
  </sheetData>
  <sheetProtection algorithmName="SHA-512" hashValue="qtJFKUnI1t4RqtFoaT9FHhvsqFmgtMP5VXPaSQruW8i/ZrS44xVaZinaeg04BscZISW66ADIbOdZ1ClbRp1ygg==" saltValue="jnj5NHl6LjNtzJXEywOSaQ==" spinCount="100000" sheet="1" objects="1" scenarios="1"/>
  <mergeCells count="6">
    <mergeCell ref="B1:E1"/>
    <mergeCell ref="B4:E4"/>
    <mergeCell ref="C7:C8"/>
    <mergeCell ref="A7:A8"/>
    <mergeCell ref="D7:D8"/>
    <mergeCell ref="E7:E8"/>
  </mergeCells>
  <pageMargins left="0.2" right="0.2" top="0.5" bottom="0.5" header="0.3" footer="0.3"/>
  <pageSetup paperSize="9" scale="91" orientation="portrait" r:id="rId1"/>
  <headerFooter>
    <oddFooter>&amp;R&amp;"Times New Roman,Italic"(Revised 2016)</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1047750</xdr:colOff>
                    <xdr:row>4</xdr:row>
                    <xdr:rowOff>180975</xdr:rowOff>
                  </from>
                  <to>
                    <xdr:col>1</xdr:col>
                    <xdr:colOff>2124075</xdr:colOff>
                    <xdr:row>5</xdr:row>
                    <xdr:rowOff>142875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3790950</xdr:colOff>
                    <xdr:row>4</xdr:row>
                    <xdr:rowOff>180975</xdr:rowOff>
                  </from>
                  <to>
                    <xdr:col>3</xdr:col>
                    <xdr:colOff>257175</xdr:colOff>
                    <xdr:row>5</xdr:row>
                    <xdr:rowOff>142875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2085975</xdr:colOff>
                    <xdr:row>5</xdr:row>
                    <xdr:rowOff>0</xdr:rowOff>
                  </from>
                  <to>
                    <xdr:col>1</xdr:col>
                    <xdr:colOff>3362325</xdr:colOff>
                    <xdr:row>5</xdr:row>
                    <xdr:rowOff>133350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xdr:col>
                    <xdr:colOff>200025</xdr:colOff>
                    <xdr:row>4</xdr:row>
                    <xdr:rowOff>180975</xdr:rowOff>
                  </from>
                  <to>
                    <xdr:col>4</xdr:col>
                    <xdr:colOff>876300</xdr:colOff>
                    <xdr:row>5</xdr:row>
                    <xdr:rowOff>142875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19050</xdr:colOff>
                    <xdr:row>4</xdr:row>
                    <xdr:rowOff>171450</xdr:rowOff>
                  </from>
                  <to>
                    <xdr:col>1</xdr:col>
                    <xdr:colOff>1095375</xdr:colOff>
                    <xdr:row>5</xdr:row>
                    <xdr:rowOff>133350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962025</xdr:colOff>
                    <xdr:row>4</xdr:row>
                    <xdr:rowOff>171450</xdr:rowOff>
                  </from>
                  <to>
                    <xdr:col>13</xdr:col>
                    <xdr:colOff>28575</xdr:colOff>
                    <xdr:row>5</xdr:row>
                    <xdr:rowOff>133350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xdr:col>
                    <xdr:colOff>1524000</xdr:colOff>
                    <xdr:row>4</xdr:row>
                    <xdr:rowOff>0</xdr:rowOff>
                  </from>
                  <to>
                    <xdr:col>1</xdr:col>
                    <xdr:colOff>2333625</xdr:colOff>
                    <xdr:row>5</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11"/>
  <sheetViews>
    <sheetView showGridLines="0" topLeftCell="A17" zoomScale="70" zoomScaleNormal="70" workbookViewId="0">
      <selection activeCell="F17" sqref="F17:F19"/>
    </sheetView>
  </sheetViews>
  <sheetFormatPr defaultColWidth="8" defaultRowHeight="15" x14ac:dyDescent="0.25"/>
  <cols>
    <col min="1" max="1" width="9.5703125" style="38" customWidth="1"/>
    <col min="2" max="2" width="9.28515625" style="2" customWidth="1"/>
    <col min="3" max="3" width="3.28515625" style="1" customWidth="1"/>
    <col min="4" max="4" width="39.28515625" style="1" customWidth="1"/>
    <col min="5" max="5" width="3.85546875" style="1" bestFit="1" customWidth="1"/>
    <col min="6" max="6" width="11" style="1" customWidth="1"/>
    <col min="7" max="7" width="12.5703125" style="1" bestFit="1" customWidth="1"/>
    <col min="8" max="8" width="13" style="1" bestFit="1" customWidth="1"/>
    <col min="9" max="9" width="12.42578125" style="1" bestFit="1" customWidth="1"/>
    <col min="10" max="10" width="12.85546875" style="1" bestFit="1" customWidth="1"/>
    <col min="11" max="11" width="14.28515625" style="3" bestFit="1" customWidth="1"/>
    <col min="12" max="16384" width="8" style="1"/>
  </cols>
  <sheetData>
    <row r="1" spans="1:11" x14ac:dyDescent="0.25">
      <c r="A1" s="1540" t="s">
        <v>0</v>
      </c>
      <c r="B1" s="1540"/>
      <c r="C1" s="1540"/>
      <c r="D1" s="1540"/>
      <c r="E1" s="1540"/>
      <c r="F1" s="1540"/>
      <c r="G1" s="1540"/>
      <c r="H1" s="1540"/>
      <c r="I1" s="1540"/>
      <c r="J1" s="1540"/>
      <c r="K1" s="1540"/>
    </row>
    <row r="2" spans="1:11" s="3" customFormat="1" x14ac:dyDescent="0.25">
      <c r="A2" s="819"/>
      <c r="B2" s="819"/>
      <c r="C2" s="820"/>
      <c r="D2" s="280"/>
      <c r="E2" s="280"/>
      <c r="F2" s="280"/>
      <c r="G2" s="280"/>
      <c r="H2" s="280"/>
      <c r="I2" s="280"/>
      <c r="J2" s="280"/>
      <c r="K2" s="1218"/>
    </row>
    <row r="3" spans="1:11" s="3" customFormat="1" x14ac:dyDescent="0.25">
      <c r="A3" s="4" t="s">
        <v>85</v>
      </c>
      <c r="B3" s="5"/>
      <c r="C3" s="6"/>
      <c r="D3" s="7"/>
      <c r="K3" s="8" t="s">
        <v>1027</v>
      </c>
    </row>
    <row r="4" spans="1:11" x14ac:dyDescent="0.25">
      <c r="A4" s="9"/>
      <c r="B4" s="9"/>
      <c r="C4" s="10"/>
      <c r="D4" s="11"/>
      <c r="E4" s="3"/>
      <c r="F4" s="3"/>
      <c r="G4" s="3"/>
      <c r="H4" s="3"/>
      <c r="I4" s="3"/>
      <c r="J4" s="231"/>
    </row>
    <row r="5" spans="1:11" s="3" customFormat="1" x14ac:dyDescent="0.25">
      <c r="A5" s="1541" t="s">
        <v>2</v>
      </c>
      <c r="B5" s="1541"/>
      <c r="C5" s="1541"/>
      <c r="D5" s="1541"/>
      <c r="E5" s="1541"/>
      <c r="F5" s="1541"/>
      <c r="G5" s="1541"/>
      <c r="H5" s="1541"/>
      <c r="I5" s="1541"/>
      <c r="J5" s="1541"/>
      <c r="K5" s="1541"/>
    </row>
    <row r="6" spans="1:11" x14ac:dyDescent="0.25">
      <c r="A6" s="9"/>
      <c r="B6" s="9"/>
      <c r="C6" s="10"/>
      <c r="D6" s="11"/>
      <c r="E6" s="3"/>
      <c r="F6" s="3"/>
      <c r="G6" s="3"/>
      <c r="H6" s="3"/>
      <c r="I6" s="3"/>
      <c r="J6" s="231"/>
    </row>
    <row r="7" spans="1:11" x14ac:dyDescent="0.25">
      <c r="A7" s="1542" t="s">
        <v>3</v>
      </c>
      <c r="B7" s="1542"/>
      <c r="C7" s="1542"/>
      <c r="D7" s="1542"/>
      <c r="E7" s="1542"/>
      <c r="F7" s="1542"/>
      <c r="G7" s="1542"/>
      <c r="H7" s="1542"/>
      <c r="I7" s="1542"/>
      <c r="J7" s="1542"/>
      <c r="K7" s="1542"/>
    </row>
    <row r="8" spans="1:11" x14ac:dyDescent="0.25">
      <c r="A8" s="1542" t="s">
        <v>4</v>
      </c>
      <c r="B8" s="1542"/>
      <c r="C8" s="1542"/>
      <c r="D8" s="1542"/>
      <c r="E8" s="1542"/>
      <c r="F8" s="1542"/>
      <c r="G8" s="1542"/>
      <c r="H8" s="1542"/>
      <c r="I8" s="1542"/>
      <c r="J8" s="1542"/>
      <c r="K8" s="1542"/>
    </row>
    <row r="9" spans="1:11" x14ac:dyDescent="0.25">
      <c r="A9" s="2"/>
      <c r="C9" s="3"/>
      <c r="D9" s="3"/>
      <c r="E9" s="3"/>
      <c r="F9" s="3"/>
      <c r="G9" s="3"/>
      <c r="H9" s="3"/>
      <c r="I9" s="3"/>
      <c r="J9" s="3"/>
    </row>
    <row r="10" spans="1:11" ht="60" customHeight="1" x14ac:dyDescent="0.25">
      <c r="A10" s="297" t="s">
        <v>5</v>
      </c>
      <c r="B10" s="298" t="s">
        <v>6</v>
      </c>
      <c r="C10" s="12"/>
      <c r="D10" s="12"/>
      <c r="E10" s="12"/>
      <c r="F10" s="1543" t="s">
        <v>7</v>
      </c>
      <c r="G10" s="1544"/>
      <c r="H10" s="1544"/>
      <c r="I10" s="1545"/>
      <c r="J10" s="824" t="s">
        <v>8</v>
      </c>
      <c r="K10" s="299" t="s">
        <v>9</v>
      </c>
    </row>
    <row r="11" spans="1:11" ht="30" x14ac:dyDescent="0.25">
      <c r="A11" s="300"/>
      <c r="B11" s="301"/>
      <c r="C11" s="13"/>
      <c r="D11" s="13"/>
      <c r="E11" s="13"/>
      <c r="F11" s="39" t="s">
        <v>86</v>
      </c>
      <c r="G11" s="40" t="s">
        <v>942</v>
      </c>
      <c r="H11" s="40" t="s">
        <v>87</v>
      </c>
      <c r="I11" s="14" t="s">
        <v>10</v>
      </c>
      <c r="J11" s="15" t="s">
        <v>10</v>
      </c>
      <c r="K11" s="15" t="s">
        <v>10</v>
      </c>
    </row>
    <row r="12" spans="1:11" x14ac:dyDescent="0.25">
      <c r="A12" s="302"/>
      <c r="B12" s="303"/>
      <c r="C12" s="13"/>
      <c r="D12" s="13"/>
      <c r="E12" s="13"/>
      <c r="F12" s="16" t="s">
        <v>11</v>
      </c>
      <c r="G12" s="16" t="s">
        <v>12</v>
      </c>
      <c r="H12" s="16" t="s">
        <v>13</v>
      </c>
      <c r="I12" s="16" t="s">
        <v>14</v>
      </c>
      <c r="J12" s="234" t="s">
        <v>15</v>
      </c>
      <c r="K12" s="234" t="s">
        <v>16</v>
      </c>
    </row>
    <row r="13" spans="1:11" x14ac:dyDescent="0.25">
      <c r="A13" s="304"/>
      <c r="B13" s="1121"/>
      <c r="C13" s="17"/>
      <c r="D13" s="17"/>
      <c r="E13" s="13"/>
      <c r="F13" s="1527"/>
      <c r="G13" s="1527"/>
      <c r="H13" s="1527"/>
      <c r="I13" s="1527"/>
      <c r="J13" s="1527"/>
      <c r="K13" s="1525"/>
    </row>
    <row r="14" spans="1:11" s="3" customFormat="1" ht="18" customHeight="1" x14ac:dyDescent="0.25">
      <c r="A14" s="304"/>
      <c r="B14" s="1121"/>
      <c r="C14" s="21" t="s">
        <v>17</v>
      </c>
      <c r="D14" s="22"/>
      <c r="E14" s="23" t="s">
        <v>18</v>
      </c>
      <c r="F14" s="1528"/>
      <c r="G14" s="1528"/>
      <c r="H14" s="1528"/>
      <c r="I14" s="1528"/>
      <c r="J14" s="1528"/>
      <c r="K14" s="1526"/>
    </row>
    <row r="15" spans="1:11" s="3" customFormat="1" ht="18" customHeight="1" x14ac:dyDescent="0.25">
      <c r="A15" s="304"/>
      <c r="B15" s="1121"/>
      <c r="C15" s="24" t="s">
        <v>19</v>
      </c>
      <c r="D15" s="25"/>
      <c r="E15" s="26" t="s">
        <v>20</v>
      </c>
      <c r="F15" s="994"/>
      <c r="G15" s="994"/>
      <c r="H15" s="994"/>
      <c r="I15" s="994"/>
      <c r="J15" s="994"/>
      <c r="K15" s="850"/>
    </row>
    <row r="16" spans="1:11" s="3" customFormat="1" ht="18" customHeight="1" x14ac:dyDescent="0.25">
      <c r="A16" s="304"/>
      <c r="B16" s="1121"/>
      <c r="C16" s="27" t="s">
        <v>21</v>
      </c>
      <c r="D16" s="25"/>
      <c r="E16" s="26" t="s">
        <v>22</v>
      </c>
      <c r="F16" s="850"/>
      <c r="G16" s="850"/>
      <c r="H16" s="850"/>
      <c r="I16" s="850"/>
      <c r="J16" s="850"/>
      <c r="K16" s="850"/>
    </row>
    <row r="17" spans="1:11" s="3" customFormat="1" ht="21" customHeight="1" x14ac:dyDescent="0.25">
      <c r="A17" s="301"/>
      <c r="B17" s="1121"/>
      <c r="C17" s="17" t="s">
        <v>23</v>
      </c>
      <c r="D17" s="17"/>
      <c r="E17" s="17"/>
      <c r="F17" s="1534"/>
      <c r="G17" s="1534"/>
      <c r="H17" s="1534"/>
      <c r="I17" s="1534"/>
      <c r="J17" s="1534"/>
      <c r="K17" s="1534"/>
    </row>
    <row r="18" spans="1:11" s="3" customFormat="1" ht="18" customHeight="1" x14ac:dyDescent="0.25">
      <c r="A18" s="301" t="s">
        <v>43</v>
      </c>
      <c r="B18" s="1122"/>
      <c r="C18" s="22"/>
      <c r="D18" s="21" t="s">
        <v>24</v>
      </c>
      <c r="E18" s="23" t="s">
        <v>25</v>
      </c>
      <c r="F18" s="1536"/>
      <c r="G18" s="1536"/>
      <c r="H18" s="1536"/>
      <c r="I18" s="1536"/>
      <c r="J18" s="1536"/>
      <c r="K18" s="1536"/>
    </row>
    <row r="19" spans="1:11" ht="18" customHeight="1" x14ac:dyDescent="0.25">
      <c r="A19" s="301" t="s">
        <v>43</v>
      </c>
      <c r="B19" s="1122"/>
      <c r="C19" s="25"/>
      <c r="D19" s="24" t="s">
        <v>27</v>
      </c>
      <c r="E19" s="28" t="s">
        <v>28</v>
      </c>
      <c r="F19" s="996"/>
      <c r="G19" s="996"/>
      <c r="H19" s="996"/>
      <c r="I19" s="996"/>
      <c r="J19" s="996"/>
      <c r="K19" s="850"/>
    </row>
    <row r="20" spans="1:11" s="3" customFormat="1" ht="18" customHeight="1" x14ac:dyDescent="0.25">
      <c r="A20" s="301" t="s">
        <v>43</v>
      </c>
      <c r="B20" s="1122"/>
      <c r="C20" s="25"/>
      <c r="D20" s="24" t="s">
        <v>29</v>
      </c>
      <c r="E20" s="26" t="s">
        <v>30</v>
      </c>
      <c r="F20" s="850"/>
      <c r="G20" s="850"/>
      <c r="H20" s="850"/>
      <c r="I20" s="850"/>
      <c r="J20" s="850"/>
      <c r="K20" s="850"/>
    </row>
    <row r="21" spans="1:11" ht="18" customHeight="1" x14ac:dyDescent="0.25">
      <c r="A21" s="301" t="s">
        <v>43</v>
      </c>
      <c r="B21" s="1122"/>
      <c r="C21" s="25"/>
      <c r="D21" s="24" t="s">
        <v>32</v>
      </c>
      <c r="E21" s="28" t="s">
        <v>33</v>
      </c>
      <c r="F21" s="996"/>
      <c r="G21" s="996"/>
      <c r="H21" s="996"/>
      <c r="I21" s="996"/>
      <c r="J21" s="996"/>
      <c r="K21" s="850"/>
    </row>
    <row r="22" spans="1:11" ht="18" customHeight="1" x14ac:dyDescent="0.25">
      <c r="A22" s="301" t="s">
        <v>43</v>
      </c>
      <c r="B22" s="1122"/>
      <c r="C22" s="25"/>
      <c r="D22" s="24" t="s">
        <v>35</v>
      </c>
      <c r="E22" s="28" t="s">
        <v>36</v>
      </c>
      <c r="F22" s="996"/>
      <c r="G22" s="996"/>
      <c r="H22" s="996"/>
      <c r="I22" s="996"/>
      <c r="J22" s="996"/>
      <c r="K22" s="850"/>
    </row>
    <row r="23" spans="1:11" ht="18" customHeight="1" x14ac:dyDescent="0.25">
      <c r="A23" s="301" t="s">
        <v>43</v>
      </c>
      <c r="B23" s="1122"/>
      <c r="C23" s="25"/>
      <c r="D23" s="24" t="s">
        <v>38</v>
      </c>
      <c r="E23" s="28" t="s">
        <v>39</v>
      </c>
      <c r="F23" s="996"/>
      <c r="G23" s="996"/>
      <c r="H23" s="996"/>
      <c r="I23" s="996"/>
      <c r="J23" s="996"/>
      <c r="K23" s="850"/>
    </row>
    <row r="24" spans="1:11" ht="18" customHeight="1" x14ac:dyDescent="0.25">
      <c r="A24" s="301" t="s">
        <v>40</v>
      </c>
      <c r="B24" s="1122"/>
      <c r="C24" s="25"/>
      <c r="D24" s="24" t="s">
        <v>41</v>
      </c>
      <c r="E24" s="28" t="s">
        <v>42</v>
      </c>
      <c r="F24" s="997"/>
      <c r="G24" s="997"/>
      <c r="H24" s="997"/>
      <c r="I24" s="997"/>
      <c r="J24" s="997"/>
      <c r="K24" s="850"/>
    </row>
    <row r="25" spans="1:11" x14ac:dyDescent="0.25">
      <c r="A25" s="304"/>
      <c r="B25" s="1121"/>
      <c r="C25" s="17"/>
      <c r="D25" s="17"/>
      <c r="E25" s="29"/>
      <c r="F25" s="1529">
        <f>SUM(F17:F24)</f>
        <v>0</v>
      </c>
      <c r="G25" s="1529">
        <f t="shared" ref="G25:K25" si="0">SUM(G17:G24)</f>
        <v>0</v>
      </c>
      <c r="H25" s="1529">
        <f t="shared" si="0"/>
        <v>0</v>
      </c>
      <c r="I25" s="1529">
        <f t="shared" si="0"/>
        <v>0</v>
      </c>
      <c r="J25" s="1529">
        <f t="shared" si="0"/>
        <v>0</v>
      </c>
      <c r="K25" s="1529">
        <f t="shared" si="0"/>
        <v>0</v>
      </c>
    </row>
    <row r="26" spans="1:11" ht="14.1" customHeight="1" x14ac:dyDescent="0.25">
      <c r="A26" s="305" t="s">
        <v>43</v>
      </c>
      <c r="B26" s="1122"/>
      <c r="C26" s="30" t="s">
        <v>44</v>
      </c>
      <c r="D26" s="22"/>
      <c r="E26" s="1184" t="s">
        <v>45</v>
      </c>
      <c r="F26" s="1530"/>
      <c r="G26" s="1530"/>
      <c r="H26" s="1530"/>
      <c r="I26" s="1530"/>
      <c r="J26" s="1530"/>
      <c r="K26" s="1530"/>
    </row>
    <row r="27" spans="1:11" x14ac:dyDescent="0.25">
      <c r="A27" s="301"/>
      <c r="B27" s="1121"/>
      <c r="C27" s="17"/>
      <c r="D27" s="17"/>
      <c r="E27" s="13"/>
      <c r="F27" s="1531"/>
      <c r="G27" s="1531"/>
      <c r="H27" s="1531"/>
      <c r="I27" s="1531"/>
      <c r="J27" s="1531"/>
      <c r="K27" s="1534"/>
    </row>
    <row r="28" spans="1:11" ht="14.1" customHeight="1" x14ac:dyDescent="0.25">
      <c r="A28" s="304"/>
      <c r="B28" s="1121"/>
      <c r="C28" s="17" t="s">
        <v>46</v>
      </c>
      <c r="D28" s="17"/>
      <c r="E28" s="13"/>
      <c r="F28" s="1532"/>
      <c r="G28" s="1532"/>
      <c r="H28" s="1532"/>
      <c r="I28" s="1532"/>
      <c r="J28" s="1532"/>
      <c r="K28" s="1535"/>
    </row>
    <row r="29" spans="1:11" ht="18" customHeight="1" x14ac:dyDescent="0.25">
      <c r="A29" s="305" t="s">
        <v>47</v>
      </c>
      <c r="B29" s="1122"/>
      <c r="C29" s="22"/>
      <c r="D29" s="21" t="s">
        <v>48</v>
      </c>
      <c r="E29" s="31" t="s">
        <v>49</v>
      </c>
      <c r="F29" s="1533"/>
      <c r="G29" s="1533"/>
      <c r="H29" s="1533"/>
      <c r="I29" s="1533"/>
      <c r="J29" s="1533"/>
      <c r="K29" s="1536"/>
    </row>
    <row r="30" spans="1:11" ht="18" customHeight="1" x14ac:dyDescent="0.25">
      <c r="A30" s="304"/>
      <c r="B30" s="1121"/>
      <c r="C30" s="25"/>
      <c r="D30" s="24" t="s">
        <v>50</v>
      </c>
      <c r="E30" s="28" t="s">
        <v>51</v>
      </c>
      <c r="F30" s="996"/>
      <c r="G30" s="996"/>
      <c r="H30" s="996"/>
      <c r="I30" s="996"/>
      <c r="J30" s="996"/>
      <c r="K30" s="850"/>
    </row>
    <row r="31" spans="1:11" ht="18" customHeight="1" x14ac:dyDescent="0.25">
      <c r="A31" s="304"/>
      <c r="B31" s="1121"/>
      <c r="C31" s="25"/>
      <c r="D31" s="24" t="s">
        <v>52</v>
      </c>
      <c r="E31" s="28" t="s">
        <v>53</v>
      </c>
      <c r="F31" s="996"/>
      <c r="G31" s="996"/>
      <c r="H31" s="996"/>
      <c r="I31" s="996"/>
      <c r="J31" s="996"/>
      <c r="K31" s="850"/>
    </row>
    <row r="32" spans="1:11" ht="18" customHeight="1" x14ac:dyDescent="0.25">
      <c r="A32" s="305"/>
      <c r="B32" s="1122"/>
      <c r="C32" s="25"/>
      <c r="D32" s="24" t="s">
        <v>54</v>
      </c>
      <c r="E32" s="28" t="s">
        <v>55</v>
      </c>
      <c r="F32" s="996"/>
      <c r="G32" s="996"/>
      <c r="H32" s="996"/>
      <c r="I32" s="996"/>
      <c r="J32" s="996"/>
      <c r="K32" s="850"/>
    </row>
    <row r="33" spans="1:11" ht="18" customHeight="1" x14ac:dyDescent="0.25">
      <c r="A33" s="305" t="s">
        <v>56</v>
      </c>
      <c r="B33" s="1122"/>
      <c r="C33" s="25"/>
      <c r="D33" s="225" t="s">
        <v>88</v>
      </c>
      <c r="E33" s="28" t="s">
        <v>57</v>
      </c>
      <c r="F33" s="999"/>
      <c r="G33" s="999"/>
      <c r="H33" s="999"/>
      <c r="I33" s="999"/>
      <c r="J33" s="999"/>
      <c r="K33" s="1000"/>
    </row>
    <row r="34" spans="1:11" ht="18" customHeight="1" x14ac:dyDescent="0.25">
      <c r="A34" s="305" t="s">
        <v>47</v>
      </c>
      <c r="B34" s="1122"/>
      <c r="C34" s="25"/>
      <c r="D34" s="24" t="s">
        <v>58</v>
      </c>
      <c r="E34" s="28" t="s">
        <v>59</v>
      </c>
      <c r="F34" s="996"/>
      <c r="G34" s="996"/>
      <c r="H34" s="996"/>
      <c r="I34" s="996"/>
      <c r="J34" s="996"/>
      <c r="K34" s="850"/>
    </row>
    <row r="35" spans="1:11" x14ac:dyDescent="0.25">
      <c r="A35" s="304"/>
      <c r="B35" s="1121"/>
      <c r="C35" s="17"/>
      <c r="D35" s="17"/>
      <c r="E35" s="13"/>
      <c r="F35" s="1537"/>
      <c r="G35" s="1537"/>
      <c r="H35" s="1537"/>
      <c r="I35" s="1537"/>
      <c r="J35" s="1537"/>
      <c r="K35" s="1546"/>
    </row>
    <row r="36" spans="1:11" ht="14.1" customHeight="1" x14ac:dyDescent="0.25">
      <c r="A36" s="304"/>
      <c r="B36" s="1121"/>
      <c r="C36" s="17" t="s">
        <v>60</v>
      </c>
      <c r="D36" s="17"/>
      <c r="E36" s="13"/>
      <c r="F36" s="1532"/>
      <c r="G36" s="1532"/>
      <c r="H36" s="1532"/>
      <c r="I36" s="1532"/>
      <c r="J36" s="1532"/>
      <c r="K36" s="1535"/>
    </row>
    <row r="37" spans="1:11" ht="14.1" customHeight="1" x14ac:dyDescent="0.25">
      <c r="A37" s="304"/>
      <c r="B37" s="1121"/>
      <c r="C37" s="17" t="s">
        <v>669</v>
      </c>
      <c r="D37" s="17"/>
      <c r="E37" s="13"/>
      <c r="F37" s="1532"/>
      <c r="G37" s="1532"/>
      <c r="H37" s="1532"/>
      <c r="I37" s="1532"/>
      <c r="J37" s="1532"/>
      <c r="K37" s="1535"/>
    </row>
    <row r="38" spans="1:11" ht="18" customHeight="1" x14ac:dyDescent="0.25">
      <c r="A38" s="305"/>
      <c r="B38" s="1122"/>
      <c r="C38" s="22"/>
      <c r="D38" s="22" t="s">
        <v>62</v>
      </c>
      <c r="E38" s="33">
        <v>30</v>
      </c>
      <c r="F38" s="1533"/>
      <c r="G38" s="1533"/>
      <c r="H38" s="1533"/>
      <c r="I38" s="1533"/>
      <c r="J38" s="1533"/>
      <c r="K38" s="1536"/>
    </row>
    <row r="39" spans="1:11" ht="18" customHeight="1" x14ac:dyDescent="0.25">
      <c r="A39" s="305" t="s">
        <v>63</v>
      </c>
      <c r="B39" s="1122"/>
      <c r="C39" s="25"/>
      <c r="D39" s="25" t="s">
        <v>64</v>
      </c>
      <c r="E39" s="28" t="s">
        <v>65</v>
      </c>
      <c r="F39" s="996"/>
      <c r="G39" s="996"/>
      <c r="H39" s="996"/>
      <c r="I39" s="996"/>
      <c r="J39" s="996"/>
      <c r="K39" s="850"/>
    </row>
    <row r="40" spans="1:11" ht="18" customHeight="1" x14ac:dyDescent="0.25">
      <c r="A40" s="305"/>
      <c r="B40" s="1122"/>
      <c r="C40" s="17" t="s">
        <v>635</v>
      </c>
      <c r="D40" s="17"/>
      <c r="E40" s="13"/>
      <c r="F40" s="1548"/>
      <c r="G40" s="1548"/>
      <c r="H40" s="1548"/>
      <c r="I40" s="1548"/>
      <c r="J40" s="1548"/>
      <c r="K40" s="1547"/>
    </row>
    <row r="41" spans="1:11" ht="18" customHeight="1" x14ac:dyDescent="0.25">
      <c r="A41" s="305"/>
      <c r="B41" s="1122"/>
      <c r="C41" s="22"/>
      <c r="D41" s="22" t="s">
        <v>89</v>
      </c>
      <c r="E41" s="33">
        <v>32</v>
      </c>
      <c r="F41" s="1549"/>
      <c r="G41" s="1549"/>
      <c r="H41" s="1549"/>
      <c r="I41" s="1549"/>
      <c r="J41" s="1549"/>
      <c r="K41" s="1526"/>
    </row>
    <row r="42" spans="1:11" ht="18" customHeight="1" x14ac:dyDescent="0.25">
      <c r="A42" s="305"/>
      <c r="B42" s="1122"/>
      <c r="C42" s="25"/>
      <c r="D42" s="25" t="s">
        <v>90</v>
      </c>
      <c r="E42" s="28">
        <v>33</v>
      </c>
      <c r="F42" s="996"/>
      <c r="G42" s="996"/>
      <c r="H42" s="996"/>
      <c r="I42" s="996"/>
      <c r="J42" s="996"/>
      <c r="K42" s="850"/>
    </row>
    <row r="43" spans="1:11" ht="18" customHeight="1" x14ac:dyDescent="0.25">
      <c r="A43" s="304"/>
      <c r="B43" s="1121"/>
      <c r="C43" s="25" t="s">
        <v>66</v>
      </c>
      <c r="D43" s="25"/>
      <c r="E43" s="34">
        <v>37</v>
      </c>
      <c r="F43" s="996"/>
      <c r="G43" s="996"/>
      <c r="H43" s="996"/>
      <c r="I43" s="996"/>
      <c r="J43" s="996"/>
      <c r="K43" s="850"/>
    </row>
    <row r="44" spans="1:11" ht="18" customHeight="1" x14ac:dyDescent="0.25">
      <c r="A44" s="305"/>
      <c r="B44" s="1122"/>
      <c r="C44" s="1538" t="s">
        <v>67</v>
      </c>
      <c r="D44" s="1539"/>
      <c r="E44" s="31" t="s">
        <v>68</v>
      </c>
      <c r="F44" s="999"/>
      <c r="G44" s="999"/>
      <c r="H44" s="999"/>
      <c r="I44" s="999"/>
      <c r="J44" s="999"/>
      <c r="K44" s="1000"/>
    </row>
    <row r="45" spans="1:11" s="3" customFormat="1" ht="18" customHeight="1" x14ac:dyDescent="0.25">
      <c r="A45" s="305" t="s">
        <v>37</v>
      </c>
      <c r="B45" s="1122"/>
      <c r="C45" s="35" t="s">
        <v>69</v>
      </c>
      <c r="D45" s="25"/>
      <c r="E45" s="26" t="s">
        <v>70</v>
      </c>
      <c r="F45" s="850"/>
      <c r="G45" s="850"/>
      <c r="H45" s="850"/>
      <c r="I45" s="850"/>
      <c r="J45" s="850"/>
      <c r="K45" s="850"/>
    </row>
    <row r="46" spans="1:11" ht="18" customHeight="1" x14ac:dyDescent="0.25">
      <c r="A46" s="305"/>
      <c r="B46" s="1122"/>
      <c r="C46" s="24" t="s">
        <v>71</v>
      </c>
      <c r="D46" s="25"/>
      <c r="E46" s="28" t="s">
        <v>72</v>
      </c>
      <c r="F46" s="996"/>
      <c r="G46" s="996"/>
      <c r="H46" s="996"/>
      <c r="I46" s="996"/>
      <c r="J46" s="996"/>
      <c r="K46" s="850"/>
    </row>
    <row r="47" spans="1:11" ht="18" customHeight="1" x14ac:dyDescent="0.25">
      <c r="A47" s="305"/>
      <c r="B47" s="1122"/>
      <c r="C47" s="35" t="s">
        <v>73</v>
      </c>
      <c r="D47" s="25"/>
      <c r="E47" s="26" t="s">
        <v>74</v>
      </c>
      <c r="F47" s="850"/>
      <c r="G47" s="850"/>
      <c r="H47" s="850"/>
      <c r="I47" s="850"/>
      <c r="J47" s="850"/>
      <c r="K47" s="850"/>
    </row>
    <row r="48" spans="1:11" ht="18" customHeight="1" x14ac:dyDescent="0.25">
      <c r="A48" s="304"/>
      <c r="B48" s="1121"/>
      <c r="C48" s="35" t="s">
        <v>75</v>
      </c>
      <c r="D48" s="25"/>
      <c r="E48" s="26" t="s">
        <v>76</v>
      </c>
      <c r="F48" s="850"/>
      <c r="G48" s="850"/>
      <c r="H48" s="850"/>
      <c r="I48" s="850"/>
      <c r="J48" s="850"/>
      <c r="K48" s="850"/>
    </row>
    <row r="49" spans="1:11" s="3" customFormat="1" ht="18" customHeight="1" x14ac:dyDescent="0.25">
      <c r="A49" s="304"/>
      <c r="B49" s="1121"/>
      <c r="C49" s="35" t="s">
        <v>77</v>
      </c>
      <c r="D49" s="25"/>
      <c r="E49" s="26" t="s">
        <v>78</v>
      </c>
      <c r="F49" s="850"/>
      <c r="G49" s="850"/>
      <c r="H49" s="850"/>
      <c r="I49" s="850"/>
      <c r="J49" s="850"/>
      <c r="K49" s="850"/>
    </row>
    <row r="50" spans="1:11" s="3" customFormat="1" ht="18" customHeight="1" x14ac:dyDescent="0.25">
      <c r="A50" s="304"/>
      <c r="B50" s="1121"/>
      <c r="C50" s="35" t="s">
        <v>79</v>
      </c>
      <c r="D50" s="25"/>
      <c r="E50" s="26" t="s">
        <v>80</v>
      </c>
      <c r="F50" s="850"/>
      <c r="G50" s="850"/>
      <c r="H50" s="850"/>
      <c r="I50" s="850"/>
      <c r="J50" s="850"/>
      <c r="K50" s="850"/>
    </row>
    <row r="51" spans="1:11" s="3" customFormat="1" ht="18" customHeight="1" x14ac:dyDescent="0.25">
      <c r="A51" s="304"/>
      <c r="B51" s="1121"/>
      <c r="C51" s="35" t="s">
        <v>81</v>
      </c>
      <c r="D51" s="25"/>
      <c r="E51" s="26">
        <v>58</v>
      </c>
      <c r="F51" s="994"/>
      <c r="G51" s="994"/>
      <c r="H51" s="994"/>
      <c r="I51" s="994"/>
      <c r="J51" s="994"/>
      <c r="K51" s="850"/>
    </row>
    <row r="52" spans="1:11" ht="18" customHeight="1" x14ac:dyDescent="0.25">
      <c r="A52" s="301"/>
      <c r="B52" s="1121"/>
      <c r="C52" s="24" t="s">
        <v>82</v>
      </c>
      <c r="D52" s="25"/>
      <c r="E52" s="26">
        <v>88</v>
      </c>
      <c r="F52" s="997"/>
      <c r="G52" s="997"/>
      <c r="H52" s="997"/>
      <c r="I52" s="997"/>
      <c r="J52" s="997"/>
      <c r="K52" s="850"/>
    </row>
    <row r="53" spans="1:11" ht="18" customHeight="1" x14ac:dyDescent="0.25">
      <c r="A53" s="303"/>
      <c r="B53" s="1123"/>
      <c r="C53" s="36" t="s">
        <v>83</v>
      </c>
      <c r="D53" s="37"/>
      <c r="E53" s="1185" t="s">
        <v>84</v>
      </c>
      <c r="F53" s="1188">
        <f>SUM(F13:F16)+F25+SUM(F27:F52)</f>
        <v>0</v>
      </c>
      <c r="G53" s="1188">
        <f t="shared" ref="G53:K53" si="1">SUM(G13:G16)+G25+SUM(G27:G52)</f>
        <v>0</v>
      </c>
      <c r="H53" s="1188">
        <f t="shared" si="1"/>
        <v>0</v>
      </c>
      <c r="I53" s="1188">
        <f t="shared" si="1"/>
        <v>0</v>
      </c>
      <c r="J53" s="1188">
        <f t="shared" si="1"/>
        <v>0</v>
      </c>
      <c r="K53" s="1188">
        <f t="shared" si="1"/>
        <v>0</v>
      </c>
    </row>
    <row r="54" spans="1:11" x14ac:dyDescent="0.25">
      <c r="A54" s="2"/>
      <c r="C54" s="3"/>
      <c r="D54" s="3"/>
    </row>
    <row r="55" spans="1:11" s="3" customFormat="1" x14ac:dyDescent="0.25">
      <c r="A55" s="2"/>
      <c r="B55" s="2"/>
    </row>
    <row r="56" spans="1:11" x14ac:dyDescent="0.25">
      <c r="A56" s="2"/>
      <c r="C56" s="3"/>
      <c r="D56" s="3"/>
    </row>
    <row r="57" spans="1:11" x14ac:dyDescent="0.25">
      <c r="A57" s="2"/>
      <c r="C57" s="3"/>
      <c r="D57" s="3"/>
    </row>
    <row r="58" spans="1:11" x14ac:dyDescent="0.25">
      <c r="A58" s="2"/>
      <c r="C58" s="3"/>
      <c r="D58" s="3"/>
    </row>
    <row r="59" spans="1:11" x14ac:dyDescent="0.25">
      <c r="A59" s="2"/>
      <c r="C59" s="3"/>
      <c r="D59" s="3"/>
    </row>
    <row r="60" spans="1:11" x14ac:dyDescent="0.25">
      <c r="A60" s="2"/>
      <c r="C60" s="3"/>
      <c r="D60" s="3"/>
    </row>
    <row r="61" spans="1:11" x14ac:dyDescent="0.25">
      <c r="A61" s="2"/>
      <c r="C61" s="3"/>
      <c r="D61" s="3"/>
    </row>
    <row r="62" spans="1:11" x14ac:dyDescent="0.25">
      <c r="A62" s="2"/>
      <c r="C62" s="3"/>
      <c r="D62" s="3"/>
    </row>
    <row r="63" spans="1:11" x14ac:dyDescent="0.25">
      <c r="A63" s="2"/>
      <c r="C63" s="3"/>
      <c r="D63" s="3"/>
    </row>
    <row r="64" spans="1:11" x14ac:dyDescent="0.25">
      <c r="A64" s="2"/>
      <c r="C64" s="3"/>
      <c r="D64" s="3"/>
    </row>
    <row r="65" spans="1:4" x14ac:dyDescent="0.25">
      <c r="A65" s="2"/>
      <c r="C65" s="3"/>
      <c r="D65" s="3"/>
    </row>
    <row r="66" spans="1:4" x14ac:dyDescent="0.25">
      <c r="A66" s="2"/>
      <c r="C66" s="3"/>
      <c r="D66" s="3"/>
    </row>
    <row r="67" spans="1:4" x14ac:dyDescent="0.25">
      <c r="A67" s="2"/>
      <c r="C67" s="3"/>
      <c r="D67" s="3"/>
    </row>
    <row r="68" spans="1:4" x14ac:dyDescent="0.25">
      <c r="A68" s="2"/>
      <c r="C68" s="3"/>
      <c r="D68" s="3"/>
    </row>
    <row r="69" spans="1:4" x14ac:dyDescent="0.25">
      <c r="A69" s="2"/>
      <c r="C69" s="3"/>
      <c r="D69" s="3"/>
    </row>
    <row r="70" spans="1:4" x14ac:dyDescent="0.25">
      <c r="A70" s="2"/>
      <c r="C70" s="3"/>
      <c r="D70" s="3"/>
    </row>
    <row r="71" spans="1:4" x14ac:dyDescent="0.25">
      <c r="A71" s="2"/>
      <c r="C71" s="3"/>
      <c r="D71" s="3"/>
    </row>
    <row r="72" spans="1:4" x14ac:dyDescent="0.25">
      <c r="A72" s="2"/>
      <c r="C72" s="3"/>
      <c r="D72" s="3"/>
    </row>
    <row r="73" spans="1:4" x14ac:dyDescent="0.25">
      <c r="A73" s="2"/>
      <c r="C73" s="3"/>
      <c r="D73" s="3"/>
    </row>
    <row r="74" spans="1:4" x14ac:dyDescent="0.25">
      <c r="A74" s="2"/>
      <c r="C74" s="3"/>
      <c r="D74" s="3"/>
    </row>
    <row r="75" spans="1:4" x14ac:dyDescent="0.25">
      <c r="A75" s="2"/>
      <c r="C75" s="3"/>
      <c r="D75" s="3"/>
    </row>
    <row r="76" spans="1:4" x14ac:dyDescent="0.25">
      <c r="A76" s="2"/>
      <c r="C76" s="3"/>
      <c r="D76" s="3"/>
    </row>
    <row r="77" spans="1:4" x14ac:dyDescent="0.25">
      <c r="A77" s="2"/>
      <c r="C77" s="3"/>
      <c r="D77" s="3"/>
    </row>
    <row r="78" spans="1:4" x14ac:dyDescent="0.25">
      <c r="A78" s="2"/>
      <c r="C78" s="3"/>
      <c r="D78" s="3"/>
    </row>
    <row r="79" spans="1:4" x14ac:dyDescent="0.25">
      <c r="A79" s="2"/>
      <c r="C79" s="3"/>
      <c r="D79" s="3"/>
    </row>
    <row r="80" spans="1:4" x14ac:dyDescent="0.25">
      <c r="A80" s="2"/>
      <c r="C80" s="3"/>
      <c r="D80" s="3"/>
    </row>
    <row r="81" spans="1:4" x14ac:dyDescent="0.25">
      <c r="A81" s="2"/>
      <c r="C81" s="3"/>
      <c r="D81" s="3"/>
    </row>
    <row r="82" spans="1:4" x14ac:dyDescent="0.25">
      <c r="A82" s="2"/>
      <c r="C82" s="3"/>
      <c r="D82" s="3"/>
    </row>
    <row r="83" spans="1:4" x14ac:dyDescent="0.25">
      <c r="A83" s="2"/>
      <c r="C83" s="3"/>
      <c r="D83" s="3"/>
    </row>
    <row r="84" spans="1:4" x14ac:dyDescent="0.25">
      <c r="A84" s="2"/>
      <c r="C84" s="3"/>
      <c r="D84" s="3"/>
    </row>
    <row r="85" spans="1:4" x14ac:dyDescent="0.25">
      <c r="A85" s="2"/>
      <c r="C85" s="3"/>
      <c r="D85" s="3"/>
    </row>
    <row r="86" spans="1:4" x14ac:dyDescent="0.25">
      <c r="A86" s="2"/>
      <c r="C86" s="3"/>
      <c r="D86" s="3"/>
    </row>
    <row r="87" spans="1:4" x14ac:dyDescent="0.25">
      <c r="A87" s="2"/>
      <c r="C87" s="3"/>
      <c r="D87" s="3"/>
    </row>
    <row r="88" spans="1:4" x14ac:dyDescent="0.25">
      <c r="A88" s="2"/>
      <c r="C88" s="3"/>
      <c r="D88" s="3"/>
    </row>
    <row r="89" spans="1:4" x14ac:dyDescent="0.25">
      <c r="A89" s="2"/>
      <c r="C89" s="3"/>
      <c r="D89" s="3"/>
    </row>
    <row r="90" spans="1:4" x14ac:dyDescent="0.25">
      <c r="A90" s="2"/>
      <c r="C90" s="3"/>
      <c r="D90" s="3"/>
    </row>
    <row r="91" spans="1:4" x14ac:dyDescent="0.25">
      <c r="A91" s="2"/>
      <c r="C91" s="3"/>
      <c r="D91" s="3"/>
    </row>
    <row r="92" spans="1:4" x14ac:dyDescent="0.25">
      <c r="A92" s="2"/>
      <c r="C92" s="3"/>
      <c r="D92" s="3"/>
    </row>
    <row r="93" spans="1:4" x14ac:dyDescent="0.25">
      <c r="A93" s="2"/>
      <c r="C93" s="3"/>
      <c r="D93" s="3"/>
    </row>
    <row r="94" spans="1:4" x14ac:dyDescent="0.25">
      <c r="A94" s="2"/>
      <c r="C94" s="3"/>
      <c r="D94" s="3"/>
    </row>
    <row r="95" spans="1:4" x14ac:dyDescent="0.25">
      <c r="A95" s="2"/>
      <c r="C95" s="3"/>
      <c r="D95" s="3"/>
    </row>
    <row r="96" spans="1:4" x14ac:dyDescent="0.25">
      <c r="A96" s="2"/>
      <c r="C96" s="3"/>
      <c r="D96" s="3"/>
    </row>
    <row r="97" spans="1:4" x14ac:dyDescent="0.25">
      <c r="A97" s="2"/>
      <c r="C97" s="3"/>
      <c r="D97" s="3"/>
    </row>
    <row r="98" spans="1:4" x14ac:dyDescent="0.25">
      <c r="A98" s="2"/>
      <c r="C98" s="3"/>
      <c r="D98" s="3"/>
    </row>
    <row r="99" spans="1:4" x14ac:dyDescent="0.25">
      <c r="A99" s="2"/>
      <c r="C99" s="3"/>
      <c r="D99" s="3"/>
    </row>
    <row r="100" spans="1:4" x14ac:dyDescent="0.25">
      <c r="A100" s="2"/>
      <c r="C100" s="3"/>
      <c r="D100" s="3"/>
    </row>
    <row r="101" spans="1:4" x14ac:dyDescent="0.25">
      <c r="A101" s="2"/>
      <c r="C101" s="3"/>
      <c r="D101" s="3"/>
    </row>
    <row r="102" spans="1:4" x14ac:dyDescent="0.25">
      <c r="A102" s="2"/>
      <c r="C102" s="3"/>
      <c r="D102" s="3"/>
    </row>
    <row r="103" spans="1:4" x14ac:dyDescent="0.25">
      <c r="A103" s="2"/>
      <c r="C103" s="3"/>
      <c r="D103" s="3"/>
    </row>
    <row r="104" spans="1:4" x14ac:dyDescent="0.25">
      <c r="A104" s="2"/>
      <c r="C104" s="3"/>
      <c r="D104" s="3"/>
    </row>
    <row r="105" spans="1:4" x14ac:dyDescent="0.25">
      <c r="A105" s="2"/>
      <c r="C105" s="3"/>
      <c r="D105" s="3"/>
    </row>
    <row r="106" spans="1:4" x14ac:dyDescent="0.25">
      <c r="A106" s="2"/>
      <c r="C106" s="3"/>
      <c r="D106" s="3"/>
    </row>
    <row r="107" spans="1:4" x14ac:dyDescent="0.25">
      <c r="A107" s="2"/>
      <c r="C107" s="3"/>
      <c r="D107" s="3"/>
    </row>
    <row r="108" spans="1:4" x14ac:dyDescent="0.25">
      <c r="A108" s="2"/>
      <c r="C108" s="3"/>
      <c r="D108" s="3"/>
    </row>
    <row r="109" spans="1:4" x14ac:dyDescent="0.25">
      <c r="A109" s="2"/>
      <c r="C109" s="3"/>
      <c r="D109" s="3"/>
    </row>
    <row r="110" spans="1:4" x14ac:dyDescent="0.25">
      <c r="A110" s="2"/>
      <c r="C110" s="3"/>
      <c r="D110" s="3"/>
    </row>
    <row r="111" spans="1:4" x14ac:dyDescent="0.25">
      <c r="A111" s="2"/>
      <c r="C111" s="3"/>
      <c r="D111" s="3"/>
    </row>
    <row r="112" spans="1:4" x14ac:dyDescent="0.25">
      <c r="A112" s="2"/>
      <c r="C112" s="3"/>
      <c r="D112" s="3"/>
    </row>
    <row r="113" spans="1:4" x14ac:dyDescent="0.25">
      <c r="A113" s="2"/>
      <c r="C113" s="3"/>
      <c r="D113" s="3"/>
    </row>
    <row r="114" spans="1:4" x14ac:dyDescent="0.25">
      <c r="A114" s="2"/>
      <c r="C114" s="3"/>
      <c r="D114" s="3"/>
    </row>
    <row r="115" spans="1:4" x14ac:dyDescent="0.25">
      <c r="A115" s="2"/>
      <c r="C115" s="3"/>
      <c r="D115" s="3"/>
    </row>
    <row r="116" spans="1:4" x14ac:dyDescent="0.25">
      <c r="A116" s="2"/>
      <c r="C116" s="3"/>
      <c r="D116" s="3"/>
    </row>
    <row r="117" spans="1:4" x14ac:dyDescent="0.25">
      <c r="A117" s="2"/>
      <c r="C117" s="3"/>
      <c r="D117" s="3"/>
    </row>
    <row r="118" spans="1:4" x14ac:dyDescent="0.25">
      <c r="A118" s="2"/>
      <c r="C118" s="3"/>
      <c r="D118" s="3"/>
    </row>
    <row r="119" spans="1:4" x14ac:dyDescent="0.25">
      <c r="A119" s="2"/>
      <c r="C119" s="3"/>
      <c r="D119" s="3"/>
    </row>
    <row r="120" spans="1:4" x14ac:dyDescent="0.25">
      <c r="A120" s="2"/>
      <c r="C120" s="3"/>
      <c r="D120" s="3"/>
    </row>
    <row r="121" spans="1:4" x14ac:dyDescent="0.25">
      <c r="A121" s="2"/>
      <c r="C121" s="3"/>
      <c r="D121" s="3"/>
    </row>
    <row r="122" spans="1:4" x14ac:dyDescent="0.25">
      <c r="A122" s="2"/>
      <c r="C122" s="3"/>
      <c r="D122" s="3"/>
    </row>
    <row r="123" spans="1:4" x14ac:dyDescent="0.25">
      <c r="A123" s="2"/>
      <c r="C123" s="3"/>
      <c r="D123" s="3"/>
    </row>
    <row r="124" spans="1:4" x14ac:dyDescent="0.25">
      <c r="A124" s="2"/>
      <c r="C124" s="3"/>
      <c r="D124" s="3"/>
    </row>
    <row r="125" spans="1:4" x14ac:dyDescent="0.25">
      <c r="A125" s="2"/>
      <c r="C125" s="3"/>
      <c r="D125" s="3"/>
    </row>
    <row r="126" spans="1:4" x14ac:dyDescent="0.25">
      <c r="A126" s="2"/>
      <c r="C126" s="3"/>
      <c r="D126" s="3"/>
    </row>
    <row r="127" spans="1:4" x14ac:dyDescent="0.25">
      <c r="A127" s="2"/>
      <c r="C127" s="3"/>
      <c r="D127" s="3"/>
    </row>
    <row r="128" spans="1:4" x14ac:dyDescent="0.25">
      <c r="A128" s="2"/>
      <c r="C128" s="3"/>
      <c r="D128" s="3"/>
    </row>
    <row r="129" spans="1:4" x14ac:dyDescent="0.25">
      <c r="A129" s="2"/>
      <c r="C129" s="3"/>
      <c r="D129" s="3"/>
    </row>
    <row r="130" spans="1:4" x14ac:dyDescent="0.25">
      <c r="A130" s="2"/>
      <c r="C130" s="3"/>
      <c r="D130" s="3"/>
    </row>
    <row r="131" spans="1:4" x14ac:dyDescent="0.25">
      <c r="A131" s="2"/>
      <c r="C131" s="3"/>
      <c r="D131" s="3"/>
    </row>
    <row r="132" spans="1:4" x14ac:dyDescent="0.25">
      <c r="A132" s="2"/>
      <c r="C132" s="3"/>
      <c r="D132" s="3"/>
    </row>
    <row r="133" spans="1:4" x14ac:dyDescent="0.25">
      <c r="A133" s="2"/>
      <c r="C133" s="3"/>
      <c r="D133" s="3"/>
    </row>
    <row r="134" spans="1:4" x14ac:dyDescent="0.25">
      <c r="A134" s="2"/>
      <c r="C134" s="3"/>
      <c r="D134" s="3"/>
    </row>
    <row r="135" spans="1:4" x14ac:dyDescent="0.25">
      <c r="A135" s="2"/>
      <c r="C135" s="3"/>
      <c r="D135" s="3"/>
    </row>
    <row r="136" spans="1:4" x14ac:dyDescent="0.25">
      <c r="A136" s="2"/>
      <c r="C136" s="3"/>
      <c r="D136" s="3"/>
    </row>
    <row r="137" spans="1:4" x14ac:dyDescent="0.25">
      <c r="A137" s="2"/>
      <c r="C137" s="3"/>
      <c r="D137" s="3"/>
    </row>
    <row r="138" spans="1:4" x14ac:dyDescent="0.25">
      <c r="A138" s="2"/>
      <c r="C138" s="3"/>
      <c r="D138" s="3"/>
    </row>
    <row r="139" spans="1:4" x14ac:dyDescent="0.25">
      <c r="A139" s="2"/>
      <c r="C139" s="3"/>
      <c r="D139" s="3"/>
    </row>
    <row r="140" spans="1:4" x14ac:dyDescent="0.25">
      <c r="A140" s="2"/>
      <c r="C140" s="3"/>
      <c r="D140" s="3"/>
    </row>
    <row r="141" spans="1:4" x14ac:dyDescent="0.25">
      <c r="A141" s="2"/>
      <c r="C141" s="3"/>
      <c r="D141" s="3"/>
    </row>
    <row r="142" spans="1:4" x14ac:dyDescent="0.25">
      <c r="A142" s="2"/>
      <c r="C142" s="3"/>
      <c r="D142" s="3"/>
    </row>
    <row r="143" spans="1:4" x14ac:dyDescent="0.25">
      <c r="A143" s="2"/>
      <c r="C143" s="3"/>
      <c r="D143" s="3"/>
    </row>
    <row r="144" spans="1:4" x14ac:dyDescent="0.25">
      <c r="A144" s="2"/>
      <c r="C144" s="3"/>
      <c r="D144" s="3"/>
    </row>
    <row r="145" spans="1:4" x14ac:dyDescent="0.25">
      <c r="A145" s="2"/>
      <c r="C145" s="3"/>
      <c r="D145" s="3"/>
    </row>
    <row r="146" spans="1:4" x14ac:dyDescent="0.25">
      <c r="A146" s="2"/>
      <c r="C146" s="3"/>
      <c r="D146" s="3"/>
    </row>
    <row r="147" spans="1:4" x14ac:dyDescent="0.25">
      <c r="A147" s="2"/>
      <c r="C147" s="3"/>
      <c r="D147" s="3"/>
    </row>
    <row r="148" spans="1:4" x14ac:dyDescent="0.25">
      <c r="A148" s="2"/>
      <c r="C148" s="3"/>
      <c r="D148" s="3"/>
    </row>
    <row r="149" spans="1:4" x14ac:dyDescent="0.25">
      <c r="A149" s="2"/>
      <c r="C149" s="3"/>
      <c r="D149" s="3"/>
    </row>
    <row r="150" spans="1:4" x14ac:dyDescent="0.25">
      <c r="A150" s="2"/>
      <c r="C150" s="3"/>
      <c r="D150" s="3"/>
    </row>
    <row r="151" spans="1:4" x14ac:dyDescent="0.25">
      <c r="A151" s="2"/>
      <c r="C151" s="3"/>
      <c r="D151" s="3"/>
    </row>
    <row r="152" spans="1:4" x14ac:dyDescent="0.25">
      <c r="A152" s="2"/>
      <c r="C152" s="3"/>
      <c r="D152" s="3"/>
    </row>
    <row r="153" spans="1:4" x14ac:dyDescent="0.25">
      <c r="A153" s="2"/>
      <c r="C153" s="3"/>
      <c r="D153" s="3"/>
    </row>
    <row r="154" spans="1:4" x14ac:dyDescent="0.25">
      <c r="A154" s="2"/>
      <c r="C154" s="3"/>
      <c r="D154" s="3"/>
    </row>
    <row r="155" spans="1:4" x14ac:dyDescent="0.25">
      <c r="A155" s="2"/>
      <c r="C155" s="3"/>
      <c r="D155" s="3"/>
    </row>
    <row r="156" spans="1:4" x14ac:dyDescent="0.25">
      <c r="A156" s="2"/>
      <c r="C156" s="3"/>
      <c r="D156" s="3"/>
    </row>
    <row r="157" spans="1:4" x14ac:dyDescent="0.25">
      <c r="A157" s="2"/>
      <c r="C157" s="3"/>
      <c r="D157" s="3"/>
    </row>
    <row r="158" spans="1:4" x14ac:dyDescent="0.25">
      <c r="A158" s="2"/>
      <c r="C158" s="3"/>
      <c r="D158" s="3"/>
    </row>
    <row r="159" spans="1:4" x14ac:dyDescent="0.25">
      <c r="A159" s="2"/>
      <c r="C159" s="3"/>
      <c r="D159" s="3"/>
    </row>
    <row r="160" spans="1:4" x14ac:dyDescent="0.25">
      <c r="A160" s="2"/>
      <c r="C160" s="3"/>
      <c r="D160" s="3"/>
    </row>
    <row r="161" spans="1:4" x14ac:dyDescent="0.25">
      <c r="A161" s="2"/>
      <c r="C161" s="3"/>
      <c r="D161" s="3"/>
    </row>
    <row r="162" spans="1:4" x14ac:dyDescent="0.25">
      <c r="A162" s="2"/>
      <c r="C162" s="3"/>
      <c r="D162" s="3"/>
    </row>
    <row r="163" spans="1:4" x14ac:dyDescent="0.25">
      <c r="A163" s="2"/>
      <c r="C163" s="3"/>
      <c r="D163" s="3"/>
    </row>
    <row r="164" spans="1:4" x14ac:dyDescent="0.25">
      <c r="A164" s="2"/>
      <c r="C164" s="3"/>
      <c r="D164" s="3"/>
    </row>
    <row r="165" spans="1:4" x14ac:dyDescent="0.25">
      <c r="A165" s="2"/>
      <c r="C165" s="3"/>
      <c r="D165" s="3"/>
    </row>
    <row r="166" spans="1:4" x14ac:dyDescent="0.25">
      <c r="A166" s="2"/>
      <c r="C166" s="3"/>
      <c r="D166" s="3"/>
    </row>
    <row r="167" spans="1:4" x14ac:dyDescent="0.25">
      <c r="A167" s="2"/>
      <c r="C167" s="3"/>
      <c r="D167" s="3"/>
    </row>
    <row r="168" spans="1:4" x14ac:dyDescent="0.25">
      <c r="A168" s="2"/>
      <c r="C168" s="3"/>
      <c r="D168" s="3"/>
    </row>
    <row r="169" spans="1:4" x14ac:dyDescent="0.25">
      <c r="A169" s="2"/>
      <c r="C169" s="3"/>
      <c r="D169" s="3"/>
    </row>
    <row r="170" spans="1:4" x14ac:dyDescent="0.25">
      <c r="A170" s="2"/>
      <c r="C170" s="3"/>
      <c r="D170" s="3"/>
    </row>
    <row r="171" spans="1:4" x14ac:dyDescent="0.25">
      <c r="A171" s="2"/>
      <c r="C171" s="3"/>
      <c r="D171" s="3"/>
    </row>
    <row r="172" spans="1:4" x14ac:dyDescent="0.25">
      <c r="A172" s="2"/>
      <c r="C172" s="3"/>
      <c r="D172" s="3"/>
    </row>
    <row r="173" spans="1:4" x14ac:dyDescent="0.25">
      <c r="A173" s="2"/>
      <c r="C173" s="3"/>
      <c r="D173" s="3"/>
    </row>
    <row r="174" spans="1:4" x14ac:dyDescent="0.25">
      <c r="A174" s="2"/>
      <c r="C174" s="3"/>
      <c r="D174" s="3"/>
    </row>
    <row r="175" spans="1:4" x14ac:dyDescent="0.25">
      <c r="A175" s="2"/>
      <c r="C175" s="3"/>
      <c r="D175" s="3"/>
    </row>
    <row r="176" spans="1:4" x14ac:dyDescent="0.25">
      <c r="A176" s="2"/>
      <c r="C176" s="3"/>
      <c r="D176" s="3"/>
    </row>
    <row r="177" spans="1:4" x14ac:dyDescent="0.25">
      <c r="A177" s="2"/>
      <c r="C177" s="3"/>
      <c r="D177" s="3"/>
    </row>
    <row r="178" spans="1:4" x14ac:dyDescent="0.25">
      <c r="A178" s="2"/>
      <c r="C178" s="3"/>
      <c r="D178" s="3"/>
    </row>
    <row r="179" spans="1:4" x14ac:dyDescent="0.25">
      <c r="A179" s="2"/>
      <c r="C179" s="3"/>
      <c r="D179" s="3"/>
    </row>
    <row r="180" spans="1:4" x14ac:dyDescent="0.25">
      <c r="A180" s="2"/>
      <c r="C180" s="3"/>
      <c r="D180" s="3"/>
    </row>
    <row r="181" spans="1:4" x14ac:dyDescent="0.25">
      <c r="A181" s="2"/>
      <c r="C181" s="3"/>
      <c r="D181" s="3"/>
    </row>
    <row r="182" spans="1:4" x14ac:dyDescent="0.25">
      <c r="A182" s="2"/>
      <c r="C182" s="3"/>
      <c r="D182" s="3"/>
    </row>
    <row r="183" spans="1:4" x14ac:dyDescent="0.25">
      <c r="A183" s="2"/>
      <c r="C183" s="3"/>
      <c r="D183" s="3"/>
    </row>
    <row r="184" spans="1:4" x14ac:dyDescent="0.25">
      <c r="A184" s="2"/>
      <c r="C184" s="3"/>
      <c r="D184" s="3"/>
    </row>
    <row r="185" spans="1:4" x14ac:dyDescent="0.25">
      <c r="A185" s="2"/>
      <c r="C185" s="3"/>
      <c r="D185" s="3"/>
    </row>
    <row r="186" spans="1:4" x14ac:dyDescent="0.25">
      <c r="A186" s="2"/>
      <c r="C186" s="3"/>
      <c r="D186" s="3"/>
    </row>
    <row r="187" spans="1:4" x14ac:dyDescent="0.25">
      <c r="A187" s="2"/>
      <c r="C187" s="3"/>
      <c r="D187" s="3"/>
    </row>
    <row r="188" spans="1:4" x14ac:dyDescent="0.25">
      <c r="A188" s="2"/>
      <c r="C188" s="3"/>
      <c r="D188" s="3"/>
    </row>
    <row r="189" spans="1:4" x14ac:dyDescent="0.25">
      <c r="A189" s="2"/>
      <c r="C189" s="3"/>
      <c r="D189" s="3"/>
    </row>
    <row r="190" spans="1:4" x14ac:dyDescent="0.25">
      <c r="A190" s="2"/>
      <c r="C190" s="3"/>
      <c r="D190" s="3"/>
    </row>
    <row r="191" spans="1:4" x14ac:dyDescent="0.25">
      <c r="A191" s="2"/>
      <c r="C191" s="3"/>
      <c r="D191" s="3"/>
    </row>
    <row r="192" spans="1:4" x14ac:dyDescent="0.25">
      <c r="A192" s="2"/>
      <c r="C192" s="3"/>
      <c r="D192" s="3"/>
    </row>
    <row r="193" spans="1:4" x14ac:dyDescent="0.25">
      <c r="A193" s="2"/>
      <c r="C193" s="3"/>
      <c r="D193" s="3"/>
    </row>
    <row r="194" spans="1:4" x14ac:dyDescent="0.25">
      <c r="A194" s="2"/>
      <c r="C194" s="3"/>
      <c r="D194" s="3"/>
    </row>
    <row r="195" spans="1:4" x14ac:dyDescent="0.25">
      <c r="A195" s="2"/>
      <c r="C195" s="3"/>
      <c r="D195" s="3"/>
    </row>
    <row r="196" spans="1:4" x14ac:dyDescent="0.25">
      <c r="A196" s="2"/>
      <c r="C196" s="3"/>
      <c r="D196" s="3"/>
    </row>
    <row r="197" spans="1:4" x14ac:dyDescent="0.25">
      <c r="A197" s="2"/>
      <c r="C197" s="3"/>
      <c r="D197" s="3"/>
    </row>
    <row r="198" spans="1:4" x14ac:dyDescent="0.25">
      <c r="A198" s="2"/>
      <c r="C198" s="3"/>
      <c r="D198" s="3"/>
    </row>
    <row r="199" spans="1:4" x14ac:dyDescent="0.25">
      <c r="A199" s="2"/>
      <c r="C199" s="3"/>
      <c r="D199" s="3"/>
    </row>
    <row r="200" spans="1:4" x14ac:dyDescent="0.25">
      <c r="A200" s="2"/>
      <c r="C200" s="3"/>
      <c r="D200" s="3"/>
    </row>
    <row r="201" spans="1:4" x14ac:dyDescent="0.25">
      <c r="A201" s="2"/>
      <c r="C201" s="3"/>
      <c r="D201" s="3"/>
    </row>
    <row r="202" spans="1:4" x14ac:dyDescent="0.25">
      <c r="A202" s="2"/>
      <c r="C202" s="3"/>
      <c r="D202" s="3"/>
    </row>
    <row r="203" spans="1:4" x14ac:dyDescent="0.25">
      <c r="A203" s="2"/>
      <c r="C203" s="3"/>
      <c r="D203" s="3"/>
    </row>
    <row r="204" spans="1:4" x14ac:dyDescent="0.25">
      <c r="A204" s="2"/>
      <c r="C204" s="3"/>
      <c r="D204" s="3"/>
    </row>
    <row r="205" spans="1:4" x14ac:dyDescent="0.25">
      <c r="A205" s="2"/>
      <c r="C205" s="3"/>
      <c r="D205" s="3"/>
    </row>
    <row r="206" spans="1:4" x14ac:dyDescent="0.25">
      <c r="A206" s="2"/>
      <c r="C206" s="3"/>
      <c r="D206" s="3"/>
    </row>
    <row r="207" spans="1:4" x14ac:dyDescent="0.25">
      <c r="A207" s="2"/>
      <c r="C207" s="3"/>
      <c r="D207" s="3"/>
    </row>
    <row r="208" spans="1:4" x14ac:dyDescent="0.25">
      <c r="A208" s="2"/>
      <c r="C208" s="3"/>
      <c r="D208" s="3"/>
    </row>
    <row r="209" spans="1:4" x14ac:dyDescent="0.25">
      <c r="A209" s="2"/>
      <c r="C209" s="3"/>
      <c r="D209" s="3"/>
    </row>
    <row r="210" spans="1:4" x14ac:dyDescent="0.25">
      <c r="A210" s="2"/>
      <c r="C210" s="3"/>
      <c r="D210" s="3"/>
    </row>
    <row r="211" spans="1:4" x14ac:dyDescent="0.25">
      <c r="A211" s="2"/>
      <c r="C211" s="3"/>
      <c r="D211" s="3"/>
    </row>
    <row r="212" spans="1:4" x14ac:dyDescent="0.25">
      <c r="A212" s="2"/>
      <c r="C212" s="3"/>
      <c r="D212" s="3"/>
    </row>
    <row r="213" spans="1:4" x14ac:dyDescent="0.25">
      <c r="A213" s="2"/>
      <c r="C213" s="3"/>
      <c r="D213" s="3"/>
    </row>
    <row r="214" spans="1:4" x14ac:dyDescent="0.25">
      <c r="A214" s="2"/>
      <c r="C214" s="3"/>
      <c r="D214" s="3"/>
    </row>
    <row r="215" spans="1:4" x14ac:dyDescent="0.25">
      <c r="A215" s="2"/>
      <c r="C215" s="3"/>
      <c r="D215" s="3"/>
    </row>
    <row r="216" spans="1:4" x14ac:dyDescent="0.25">
      <c r="A216" s="2"/>
      <c r="C216" s="3"/>
      <c r="D216" s="3"/>
    </row>
    <row r="217" spans="1:4" x14ac:dyDescent="0.25">
      <c r="A217" s="2"/>
      <c r="C217" s="3"/>
      <c r="D217" s="3"/>
    </row>
    <row r="218" spans="1:4" x14ac:dyDescent="0.25">
      <c r="A218" s="2"/>
      <c r="C218" s="3"/>
      <c r="D218" s="3"/>
    </row>
    <row r="219" spans="1:4" x14ac:dyDescent="0.25">
      <c r="A219" s="2"/>
      <c r="C219" s="3"/>
      <c r="D219" s="3"/>
    </row>
    <row r="220" spans="1:4" x14ac:dyDescent="0.25">
      <c r="A220" s="2"/>
      <c r="C220" s="3"/>
      <c r="D220" s="3"/>
    </row>
    <row r="221" spans="1:4" x14ac:dyDescent="0.25">
      <c r="A221" s="2"/>
      <c r="C221" s="3"/>
      <c r="D221" s="3"/>
    </row>
    <row r="222" spans="1:4" x14ac:dyDescent="0.25">
      <c r="A222" s="2"/>
      <c r="C222" s="3"/>
      <c r="D222" s="3"/>
    </row>
    <row r="223" spans="1:4" x14ac:dyDescent="0.25">
      <c r="A223" s="2"/>
      <c r="C223" s="3"/>
      <c r="D223" s="3"/>
    </row>
    <row r="224" spans="1:4" x14ac:dyDescent="0.25">
      <c r="A224" s="2"/>
      <c r="C224" s="3"/>
      <c r="D224" s="3"/>
    </row>
    <row r="225" spans="1:4" x14ac:dyDescent="0.25">
      <c r="A225" s="2"/>
      <c r="C225" s="3"/>
      <c r="D225" s="3"/>
    </row>
    <row r="226" spans="1:4" x14ac:dyDescent="0.25">
      <c r="A226" s="2"/>
      <c r="C226" s="3"/>
      <c r="D226" s="3"/>
    </row>
    <row r="227" spans="1:4" x14ac:dyDescent="0.25">
      <c r="A227" s="2"/>
      <c r="C227" s="3"/>
      <c r="D227" s="3"/>
    </row>
    <row r="228" spans="1:4" x14ac:dyDescent="0.25">
      <c r="A228" s="2"/>
      <c r="C228" s="3"/>
      <c r="D228" s="3"/>
    </row>
    <row r="229" spans="1:4" x14ac:dyDescent="0.25">
      <c r="A229" s="2"/>
      <c r="C229" s="3"/>
      <c r="D229" s="3"/>
    </row>
    <row r="230" spans="1:4" x14ac:dyDescent="0.25">
      <c r="A230" s="2"/>
      <c r="C230" s="3"/>
      <c r="D230" s="3"/>
    </row>
    <row r="231" spans="1:4" x14ac:dyDescent="0.25">
      <c r="A231" s="2"/>
      <c r="C231" s="3"/>
      <c r="D231" s="3"/>
    </row>
    <row r="232" spans="1:4" x14ac:dyDescent="0.25">
      <c r="A232" s="2"/>
      <c r="C232" s="3"/>
      <c r="D232" s="3"/>
    </row>
    <row r="233" spans="1:4" x14ac:dyDescent="0.25">
      <c r="A233" s="2"/>
      <c r="C233" s="3"/>
      <c r="D233" s="3"/>
    </row>
    <row r="234" spans="1:4" x14ac:dyDescent="0.25">
      <c r="A234" s="2"/>
      <c r="C234" s="3"/>
      <c r="D234" s="3"/>
    </row>
    <row r="235" spans="1:4" x14ac:dyDescent="0.25">
      <c r="A235" s="2"/>
      <c r="C235" s="3"/>
      <c r="D235" s="3"/>
    </row>
    <row r="236" spans="1:4" x14ac:dyDescent="0.25">
      <c r="A236" s="2"/>
      <c r="C236" s="3"/>
      <c r="D236" s="3"/>
    </row>
    <row r="237" spans="1:4" x14ac:dyDescent="0.25">
      <c r="A237" s="2"/>
      <c r="C237" s="3"/>
      <c r="D237" s="3"/>
    </row>
    <row r="238" spans="1:4" x14ac:dyDescent="0.25">
      <c r="A238" s="2"/>
      <c r="C238" s="3"/>
      <c r="D238" s="3"/>
    </row>
    <row r="239" spans="1:4" x14ac:dyDescent="0.25">
      <c r="A239" s="2"/>
      <c r="C239" s="3"/>
      <c r="D239" s="3"/>
    </row>
    <row r="240" spans="1:4" x14ac:dyDescent="0.25">
      <c r="A240" s="2"/>
      <c r="C240" s="3"/>
      <c r="D240" s="3"/>
    </row>
    <row r="241" spans="1:4" x14ac:dyDescent="0.25">
      <c r="A241" s="2"/>
      <c r="C241" s="3"/>
      <c r="D241" s="3"/>
    </row>
    <row r="242" spans="1:4" x14ac:dyDescent="0.25">
      <c r="A242" s="2"/>
      <c r="C242" s="3"/>
      <c r="D242" s="3"/>
    </row>
    <row r="243" spans="1:4" x14ac:dyDescent="0.25">
      <c r="A243" s="2"/>
      <c r="C243" s="3"/>
      <c r="D243" s="3"/>
    </row>
    <row r="244" spans="1:4" x14ac:dyDescent="0.25">
      <c r="A244" s="2"/>
      <c r="C244" s="3"/>
      <c r="D244" s="3"/>
    </row>
    <row r="245" spans="1:4" x14ac:dyDescent="0.25">
      <c r="A245" s="2"/>
      <c r="C245" s="3"/>
      <c r="D245" s="3"/>
    </row>
    <row r="246" spans="1:4" x14ac:dyDescent="0.25">
      <c r="A246" s="2"/>
      <c r="C246" s="3"/>
      <c r="D246" s="3"/>
    </row>
    <row r="247" spans="1:4" x14ac:dyDescent="0.25">
      <c r="A247" s="2"/>
      <c r="C247" s="3"/>
      <c r="D247" s="3"/>
    </row>
    <row r="248" spans="1:4" x14ac:dyDescent="0.25">
      <c r="A248" s="2"/>
      <c r="C248" s="3"/>
      <c r="D248" s="3"/>
    </row>
    <row r="249" spans="1:4" x14ac:dyDescent="0.25">
      <c r="A249" s="2"/>
      <c r="C249" s="3"/>
      <c r="D249" s="3"/>
    </row>
    <row r="250" spans="1:4" x14ac:dyDescent="0.25">
      <c r="A250" s="2"/>
      <c r="C250" s="3"/>
      <c r="D250" s="3"/>
    </row>
    <row r="251" spans="1:4" x14ac:dyDescent="0.25">
      <c r="A251" s="2"/>
      <c r="C251" s="3"/>
      <c r="D251" s="3"/>
    </row>
    <row r="252" spans="1:4" x14ac:dyDescent="0.25">
      <c r="A252" s="2"/>
      <c r="C252" s="3"/>
      <c r="D252" s="3"/>
    </row>
    <row r="253" spans="1:4" x14ac:dyDescent="0.25">
      <c r="A253" s="2"/>
      <c r="C253" s="3"/>
      <c r="D253" s="3"/>
    </row>
    <row r="254" spans="1:4" x14ac:dyDescent="0.25">
      <c r="A254" s="2"/>
      <c r="C254" s="3"/>
      <c r="D254" s="3"/>
    </row>
    <row r="255" spans="1:4" x14ac:dyDescent="0.25">
      <c r="A255" s="2"/>
      <c r="C255" s="3"/>
      <c r="D255" s="3"/>
    </row>
    <row r="256" spans="1:4" x14ac:dyDescent="0.25">
      <c r="A256" s="2"/>
      <c r="C256" s="3"/>
      <c r="D256" s="3"/>
    </row>
    <row r="257" spans="1:4" x14ac:dyDescent="0.25">
      <c r="A257" s="2"/>
      <c r="C257" s="3"/>
      <c r="D257" s="3"/>
    </row>
    <row r="258" spans="1:4" x14ac:dyDescent="0.25">
      <c r="A258" s="2"/>
      <c r="C258" s="3"/>
      <c r="D258" s="3"/>
    </row>
    <row r="259" spans="1:4" x14ac:dyDescent="0.25">
      <c r="A259" s="2"/>
      <c r="C259" s="3"/>
      <c r="D259" s="3"/>
    </row>
    <row r="260" spans="1:4" x14ac:dyDescent="0.25">
      <c r="A260" s="2"/>
      <c r="C260" s="3"/>
      <c r="D260" s="3"/>
    </row>
    <row r="261" spans="1:4" x14ac:dyDescent="0.25">
      <c r="A261" s="2"/>
      <c r="C261" s="3"/>
      <c r="D261" s="3"/>
    </row>
    <row r="262" spans="1:4" x14ac:dyDescent="0.25">
      <c r="A262" s="2"/>
      <c r="C262" s="3"/>
      <c r="D262" s="3"/>
    </row>
    <row r="263" spans="1:4" x14ac:dyDescent="0.25">
      <c r="A263" s="2"/>
      <c r="C263" s="3"/>
      <c r="D263" s="3"/>
    </row>
    <row r="264" spans="1:4" x14ac:dyDescent="0.25">
      <c r="A264" s="2"/>
      <c r="C264" s="3"/>
      <c r="D264" s="3"/>
    </row>
    <row r="265" spans="1:4" x14ac:dyDescent="0.25">
      <c r="A265" s="2"/>
      <c r="C265" s="3"/>
      <c r="D265" s="3"/>
    </row>
    <row r="266" spans="1:4" x14ac:dyDescent="0.25">
      <c r="A266" s="2"/>
      <c r="C266" s="3"/>
      <c r="D266" s="3"/>
    </row>
    <row r="267" spans="1:4" x14ac:dyDescent="0.25">
      <c r="A267" s="2"/>
      <c r="C267" s="3"/>
      <c r="D267" s="3"/>
    </row>
    <row r="268" spans="1:4" x14ac:dyDescent="0.25">
      <c r="A268" s="2"/>
      <c r="C268" s="3"/>
      <c r="D268" s="3"/>
    </row>
    <row r="269" spans="1:4" x14ac:dyDescent="0.25">
      <c r="A269" s="2"/>
      <c r="C269" s="3"/>
      <c r="D269" s="3"/>
    </row>
    <row r="270" spans="1:4" x14ac:dyDescent="0.25">
      <c r="A270" s="2"/>
      <c r="C270" s="3"/>
      <c r="D270" s="3"/>
    </row>
    <row r="271" spans="1:4" x14ac:dyDescent="0.25">
      <c r="A271" s="2"/>
      <c r="C271" s="3"/>
      <c r="D271" s="3"/>
    </row>
    <row r="272" spans="1:4" x14ac:dyDescent="0.25">
      <c r="A272" s="2"/>
      <c r="C272" s="3"/>
      <c r="D272" s="3"/>
    </row>
    <row r="273" spans="1:4" x14ac:dyDescent="0.25">
      <c r="A273" s="2"/>
      <c r="C273" s="3"/>
      <c r="D273" s="3"/>
    </row>
    <row r="274" spans="1:4" x14ac:dyDescent="0.25">
      <c r="A274" s="2"/>
      <c r="C274" s="3"/>
      <c r="D274" s="3"/>
    </row>
    <row r="275" spans="1:4" x14ac:dyDescent="0.25">
      <c r="A275" s="2"/>
      <c r="C275" s="3"/>
      <c r="D275" s="3"/>
    </row>
    <row r="276" spans="1:4" x14ac:dyDescent="0.25">
      <c r="A276" s="2"/>
      <c r="C276" s="3"/>
      <c r="D276" s="3"/>
    </row>
    <row r="277" spans="1:4" x14ac:dyDescent="0.25">
      <c r="A277" s="2"/>
      <c r="C277" s="3"/>
      <c r="D277" s="3"/>
    </row>
    <row r="278" spans="1:4" x14ac:dyDescent="0.25">
      <c r="A278" s="2"/>
      <c r="C278" s="3"/>
      <c r="D278" s="3"/>
    </row>
    <row r="279" spans="1:4" x14ac:dyDescent="0.25">
      <c r="A279" s="2"/>
      <c r="C279" s="3"/>
      <c r="D279" s="3"/>
    </row>
    <row r="280" spans="1:4" x14ac:dyDescent="0.25">
      <c r="A280" s="2"/>
      <c r="C280" s="3"/>
      <c r="D280" s="3"/>
    </row>
    <row r="281" spans="1:4" x14ac:dyDescent="0.25">
      <c r="A281" s="2"/>
      <c r="C281" s="3"/>
      <c r="D281" s="3"/>
    </row>
    <row r="282" spans="1:4" x14ac:dyDescent="0.25">
      <c r="A282" s="2"/>
      <c r="C282" s="3"/>
      <c r="D282" s="3"/>
    </row>
    <row r="283" spans="1:4" x14ac:dyDescent="0.25">
      <c r="A283" s="2"/>
      <c r="C283" s="3"/>
      <c r="D283" s="3"/>
    </row>
    <row r="284" spans="1:4" x14ac:dyDescent="0.25">
      <c r="A284" s="2"/>
      <c r="C284" s="3"/>
      <c r="D284" s="3"/>
    </row>
    <row r="285" spans="1:4" x14ac:dyDescent="0.25">
      <c r="A285" s="2"/>
      <c r="C285" s="3"/>
      <c r="D285" s="3"/>
    </row>
    <row r="286" spans="1:4" x14ac:dyDescent="0.25">
      <c r="A286" s="2"/>
      <c r="C286" s="3"/>
      <c r="D286" s="3"/>
    </row>
    <row r="287" spans="1:4" x14ac:dyDescent="0.25">
      <c r="A287" s="2"/>
      <c r="C287" s="3"/>
      <c r="D287" s="3"/>
    </row>
    <row r="288" spans="1:4" x14ac:dyDescent="0.25">
      <c r="A288" s="2"/>
      <c r="C288" s="3"/>
      <c r="D288" s="3"/>
    </row>
    <row r="289" spans="1:4" x14ac:dyDescent="0.25">
      <c r="A289" s="2"/>
      <c r="C289" s="3"/>
      <c r="D289" s="3"/>
    </row>
    <row r="290" spans="1:4" x14ac:dyDescent="0.25">
      <c r="A290" s="2"/>
      <c r="C290" s="3"/>
      <c r="D290" s="3"/>
    </row>
    <row r="291" spans="1:4" x14ac:dyDescent="0.25">
      <c r="A291" s="2"/>
      <c r="C291" s="3"/>
      <c r="D291" s="3"/>
    </row>
    <row r="292" spans="1:4" x14ac:dyDescent="0.25">
      <c r="A292" s="2"/>
      <c r="C292" s="3"/>
      <c r="D292" s="3"/>
    </row>
    <row r="293" spans="1:4" x14ac:dyDescent="0.25">
      <c r="A293" s="2"/>
      <c r="C293" s="3"/>
      <c r="D293" s="3"/>
    </row>
    <row r="294" spans="1:4" x14ac:dyDescent="0.25">
      <c r="A294" s="2"/>
      <c r="C294" s="3"/>
      <c r="D294" s="3"/>
    </row>
    <row r="295" spans="1:4" x14ac:dyDescent="0.25">
      <c r="A295" s="2"/>
      <c r="C295" s="3"/>
      <c r="D295" s="3"/>
    </row>
    <row r="296" spans="1:4" x14ac:dyDescent="0.25">
      <c r="A296" s="2"/>
      <c r="C296" s="3"/>
      <c r="D296" s="3"/>
    </row>
    <row r="297" spans="1:4" x14ac:dyDescent="0.25">
      <c r="A297" s="2"/>
      <c r="C297" s="3"/>
      <c r="D297" s="3"/>
    </row>
    <row r="298" spans="1:4" x14ac:dyDescent="0.25">
      <c r="A298" s="2"/>
      <c r="C298" s="3"/>
      <c r="D298" s="3"/>
    </row>
    <row r="299" spans="1:4" x14ac:dyDescent="0.25">
      <c r="A299" s="2"/>
      <c r="C299" s="3"/>
      <c r="D299" s="3"/>
    </row>
    <row r="300" spans="1:4" x14ac:dyDescent="0.25">
      <c r="A300" s="2"/>
      <c r="C300" s="3"/>
      <c r="D300" s="3"/>
    </row>
    <row r="301" spans="1:4" x14ac:dyDescent="0.25">
      <c r="A301" s="2"/>
      <c r="C301" s="3"/>
      <c r="D301" s="3"/>
    </row>
    <row r="302" spans="1:4" x14ac:dyDescent="0.25">
      <c r="A302" s="2"/>
      <c r="C302" s="3"/>
      <c r="D302" s="3"/>
    </row>
    <row r="303" spans="1:4" x14ac:dyDescent="0.25">
      <c r="A303" s="2"/>
      <c r="C303" s="3"/>
      <c r="D303" s="3"/>
    </row>
    <row r="304" spans="1:4" x14ac:dyDescent="0.25">
      <c r="A304" s="2"/>
      <c r="C304" s="3"/>
      <c r="D304" s="3"/>
    </row>
    <row r="305" spans="1:4" x14ac:dyDescent="0.25">
      <c r="A305" s="2"/>
      <c r="C305" s="3"/>
      <c r="D305" s="3"/>
    </row>
    <row r="306" spans="1:4" x14ac:dyDescent="0.25">
      <c r="A306" s="2"/>
      <c r="C306" s="3"/>
      <c r="D306" s="3"/>
    </row>
    <row r="307" spans="1:4" x14ac:dyDescent="0.25">
      <c r="A307" s="2"/>
      <c r="C307" s="3"/>
      <c r="D307" s="3"/>
    </row>
    <row r="308" spans="1:4" x14ac:dyDescent="0.25">
      <c r="A308" s="2"/>
      <c r="C308" s="3"/>
      <c r="D308" s="3"/>
    </row>
    <row r="309" spans="1:4" x14ac:dyDescent="0.25">
      <c r="A309" s="2"/>
      <c r="C309" s="3"/>
      <c r="D309" s="3"/>
    </row>
    <row r="310" spans="1:4" x14ac:dyDescent="0.25">
      <c r="A310" s="2"/>
      <c r="C310" s="3"/>
      <c r="D310" s="3"/>
    </row>
    <row r="311" spans="1:4" x14ac:dyDescent="0.25">
      <c r="A311" s="2"/>
      <c r="C311" s="3"/>
      <c r="D311" s="3"/>
    </row>
    <row r="312" spans="1:4" x14ac:dyDescent="0.25">
      <c r="A312" s="2"/>
      <c r="C312" s="3"/>
      <c r="D312" s="3"/>
    </row>
    <row r="313" spans="1:4" x14ac:dyDescent="0.25">
      <c r="A313" s="2"/>
      <c r="C313" s="3"/>
      <c r="D313" s="3"/>
    </row>
    <row r="314" spans="1:4" x14ac:dyDescent="0.25">
      <c r="A314" s="2"/>
      <c r="C314" s="3"/>
      <c r="D314" s="3"/>
    </row>
    <row r="315" spans="1:4" x14ac:dyDescent="0.25">
      <c r="A315" s="2"/>
      <c r="C315" s="3"/>
      <c r="D315" s="3"/>
    </row>
    <row r="316" spans="1:4" x14ac:dyDescent="0.25">
      <c r="A316" s="2"/>
      <c r="C316" s="3"/>
      <c r="D316" s="3"/>
    </row>
    <row r="317" spans="1:4" x14ac:dyDescent="0.25">
      <c r="A317" s="2"/>
      <c r="C317" s="3"/>
      <c r="D317" s="3"/>
    </row>
    <row r="318" spans="1:4" x14ac:dyDescent="0.25">
      <c r="A318" s="2"/>
      <c r="C318" s="3"/>
      <c r="D318" s="3"/>
    </row>
    <row r="319" spans="1:4" x14ac:dyDescent="0.25">
      <c r="A319" s="2"/>
      <c r="C319" s="3"/>
      <c r="D319" s="3"/>
    </row>
    <row r="320" spans="1:4" x14ac:dyDescent="0.25">
      <c r="A320" s="2"/>
      <c r="C320" s="3"/>
      <c r="D320" s="3"/>
    </row>
    <row r="321" spans="1:4" x14ac:dyDescent="0.25">
      <c r="A321" s="2"/>
      <c r="C321" s="3"/>
      <c r="D321" s="3"/>
    </row>
    <row r="322" spans="1:4" x14ac:dyDescent="0.25">
      <c r="A322" s="2"/>
      <c r="C322" s="3"/>
      <c r="D322" s="3"/>
    </row>
    <row r="323" spans="1:4" x14ac:dyDescent="0.25">
      <c r="A323" s="2"/>
      <c r="C323" s="3"/>
      <c r="D323" s="3"/>
    </row>
    <row r="324" spans="1:4" x14ac:dyDescent="0.25">
      <c r="A324" s="2"/>
      <c r="C324" s="3"/>
      <c r="D324" s="3"/>
    </row>
    <row r="325" spans="1:4" x14ac:dyDescent="0.25">
      <c r="A325" s="2"/>
      <c r="C325" s="3"/>
      <c r="D325" s="3"/>
    </row>
    <row r="326" spans="1:4" x14ac:dyDescent="0.25">
      <c r="A326" s="2"/>
      <c r="C326" s="3"/>
      <c r="D326" s="3"/>
    </row>
    <row r="327" spans="1:4" x14ac:dyDescent="0.25">
      <c r="A327" s="2"/>
      <c r="C327" s="3"/>
      <c r="D327" s="3"/>
    </row>
    <row r="328" spans="1:4" x14ac:dyDescent="0.25">
      <c r="A328" s="2"/>
      <c r="C328" s="3"/>
      <c r="D328" s="3"/>
    </row>
    <row r="329" spans="1:4" x14ac:dyDescent="0.25">
      <c r="A329" s="2"/>
      <c r="C329" s="3"/>
      <c r="D329" s="3"/>
    </row>
    <row r="330" spans="1:4" x14ac:dyDescent="0.25">
      <c r="A330" s="2"/>
      <c r="C330" s="3"/>
      <c r="D330" s="3"/>
    </row>
    <row r="331" spans="1:4" x14ac:dyDescent="0.25">
      <c r="A331" s="2"/>
      <c r="C331" s="3"/>
      <c r="D331" s="3"/>
    </row>
    <row r="332" spans="1:4" x14ac:dyDescent="0.25">
      <c r="A332" s="2"/>
      <c r="C332" s="3"/>
      <c r="D332" s="3"/>
    </row>
    <row r="333" spans="1:4" x14ac:dyDescent="0.25">
      <c r="A333" s="2"/>
      <c r="C333" s="3"/>
      <c r="D333" s="3"/>
    </row>
    <row r="334" spans="1:4" x14ac:dyDescent="0.25">
      <c r="A334" s="2"/>
      <c r="C334" s="3"/>
      <c r="D334" s="3"/>
    </row>
    <row r="335" spans="1:4" x14ac:dyDescent="0.25">
      <c r="A335" s="2"/>
      <c r="C335" s="3"/>
      <c r="D335" s="3"/>
    </row>
    <row r="336" spans="1:4" x14ac:dyDescent="0.25">
      <c r="A336" s="2"/>
      <c r="C336" s="3"/>
      <c r="D336" s="3"/>
    </row>
    <row r="337" spans="1:4" x14ac:dyDescent="0.25">
      <c r="A337" s="2"/>
      <c r="C337" s="3"/>
      <c r="D337" s="3"/>
    </row>
    <row r="338" spans="1:4" x14ac:dyDescent="0.25">
      <c r="A338" s="2"/>
      <c r="C338" s="3"/>
      <c r="D338" s="3"/>
    </row>
    <row r="339" spans="1:4" x14ac:dyDescent="0.25">
      <c r="A339" s="2"/>
      <c r="C339" s="3"/>
      <c r="D339" s="3"/>
    </row>
    <row r="340" spans="1:4" x14ac:dyDescent="0.25">
      <c r="A340" s="2"/>
      <c r="C340" s="3"/>
      <c r="D340" s="3"/>
    </row>
    <row r="341" spans="1:4" x14ac:dyDescent="0.25">
      <c r="A341" s="2"/>
      <c r="C341" s="3"/>
      <c r="D341" s="3"/>
    </row>
    <row r="342" spans="1:4" x14ac:dyDescent="0.25">
      <c r="A342" s="2"/>
      <c r="C342" s="3"/>
      <c r="D342" s="3"/>
    </row>
    <row r="343" spans="1:4" x14ac:dyDescent="0.25">
      <c r="A343" s="2"/>
      <c r="C343" s="3"/>
      <c r="D343" s="3"/>
    </row>
    <row r="344" spans="1:4" x14ac:dyDescent="0.25">
      <c r="A344" s="2"/>
      <c r="C344" s="3"/>
      <c r="D344" s="3"/>
    </row>
    <row r="345" spans="1:4" x14ac:dyDescent="0.25">
      <c r="A345" s="2"/>
      <c r="C345" s="3"/>
      <c r="D345" s="3"/>
    </row>
    <row r="346" spans="1:4" x14ac:dyDescent="0.25">
      <c r="A346" s="2"/>
      <c r="C346" s="3"/>
      <c r="D346" s="3"/>
    </row>
    <row r="347" spans="1:4" x14ac:dyDescent="0.25">
      <c r="A347" s="2"/>
      <c r="C347" s="3"/>
      <c r="D347" s="3"/>
    </row>
    <row r="348" spans="1:4" x14ac:dyDescent="0.25">
      <c r="A348" s="2"/>
      <c r="C348" s="3"/>
      <c r="D348" s="3"/>
    </row>
    <row r="349" spans="1:4" x14ac:dyDescent="0.25">
      <c r="A349" s="2"/>
      <c r="C349" s="3"/>
      <c r="D349" s="3"/>
    </row>
    <row r="350" spans="1:4" x14ac:dyDescent="0.25">
      <c r="A350" s="2"/>
      <c r="C350" s="3"/>
      <c r="D350" s="3"/>
    </row>
    <row r="351" spans="1:4" x14ac:dyDescent="0.25">
      <c r="A351" s="2"/>
      <c r="C351" s="3"/>
      <c r="D351" s="3"/>
    </row>
    <row r="352" spans="1:4" x14ac:dyDescent="0.25">
      <c r="A352" s="2"/>
      <c r="C352" s="3"/>
      <c r="D352" s="3"/>
    </row>
    <row r="353" spans="1:4" x14ac:dyDescent="0.25">
      <c r="A353" s="2"/>
      <c r="C353" s="3"/>
      <c r="D353" s="3"/>
    </row>
    <row r="354" spans="1:4" x14ac:dyDescent="0.25">
      <c r="A354" s="2"/>
      <c r="C354" s="3"/>
      <c r="D354" s="3"/>
    </row>
    <row r="355" spans="1:4" x14ac:dyDescent="0.25">
      <c r="A355" s="2"/>
      <c r="C355" s="3"/>
      <c r="D355" s="3"/>
    </row>
    <row r="356" spans="1:4" x14ac:dyDescent="0.25">
      <c r="A356" s="2"/>
      <c r="C356" s="3"/>
      <c r="D356" s="3"/>
    </row>
    <row r="357" spans="1:4" x14ac:dyDescent="0.25">
      <c r="A357" s="2"/>
      <c r="C357" s="3"/>
      <c r="D357" s="3"/>
    </row>
    <row r="358" spans="1:4" x14ac:dyDescent="0.25">
      <c r="A358" s="2"/>
      <c r="C358" s="3"/>
      <c r="D358" s="3"/>
    </row>
    <row r="359" spans="1:4" x14ac:dyDescent="0.25">
      <c r="A359" s="2"/>
      <c r="C359" s="3"/>
      <c r="D359" s="3"/>
    </row>
    <row r="360" spans="1:4" x14ac:dyDescent="0.25">
      <c r="A360" s="2"/>
      <c r="C360" s="3"/>
      <c r="D360" s="3"/>
    </row>
    <row r="361" spans="1:4" x14ac:dyDescent="0.25">
      <c r="A361" s="2"/>
      <c r="C361" s="3"/>
      <c r="D361" s="3"/>
    </row>
    <row r="362" spans="1:4" x14ac:dyDescent="0.25">
      <c r="A362" s="2"/>
      <c r="C362" s="3"/>
      <c r="D362" s="3"/>
    </row>
    <row r="363" spans="1:4" x14ac:dyDescent="0.25">
      <c r="A363" s="2"/>
      <c r="C363" s="3"/>
      <c r="D363" s="3"/>
    </row>
    <row r="364" spans="1:4" x14ac:dyDescent="0.25">
      <c r="A364" s="2"/>
      <c r="C364" s="3"/>
      <c r="D364" s="3"/>
    </row>
    <row r="365" spans="1:4" x14ac:dyDescent="0.25">
      <c r="A365" s="2"/>
      <c r="C365" s="3"/>
      <c r="D365" s="3"/>
    </row>
    <row r="366" spans="1:4" x14ac:dyDescent="0.25">
      <c r="A366" s="2"/>
      <c r="C366" s="3"/>
      <c r="D366" s="3"/>
    </row>
    <row r="367" spans="1:4" x14ac:dyDescent="0.25">
      <c r="A367" s="2"/>
      <c r="C367" s="3"/>
      <c r="D367" s="3"/>
    </row>
    <row r="368" spans="1:4" x14ac:dyDescent="0.25">
      <c r="A368" s="2"/>
      <c r="C368" s="3"/>
      <c r="D368" s="3"/>
    </row>
    <row r="369" spans="1:4" x14ac:dyDescent="0.25">
      <c r="A369" s="2"/>
      <c r="C369" s="3"/>
      <c r="D369" s="3"/>
    </row>
    <row r="370" spans="1:4" x14ac:dyDescent="0.25">
      <c r="A370" s="2"/>
      <c r="C370" s="3"/>
      <c r="D370" s="3"/>
    </row>
    <row r="371" spans="1:4" x14ac:dyDescent="0.25">
      <c r="A371" s="2"/>
      <c r="C371" s="3"/>
      <c r="D371" s="3"/>
    </row>
    <row r="372" spans="1:4" x14ac:dyDescent="0.25">
      <c r="A372" s="2"/>
      <c r="C372" s="3"/>
      <c r="D372" s="3"/>
    </row>
    <row r="373" spans="1:4" x14ac:dyDescent="0.25">
      <c r="A373" s="2"/>
      <c r="C373" s="3"/>
      <c r="D373" s="3"/>
    </row>
    <row r="374" spans="1:4" x14ac:dyDescent="0.25">
      <c r="A374" s="2"/>
      <c r="C374" s="3"/>
      <c r="D374" s="3"/>
    </row>
    <row r="375" spans="1:4" x14ac:dyDescent="0.25">
      <c r="A375" s="2"/>
      <c r="C375" s="3"/>
      <c r="D375" s="3"/>
    </row>
    <row r="376" spans="1:4" x14ac:dyDescent="0.25">
      <c r="A376" s="2"/>
      <c r="C376" s="3"/>
      <c r="D376" s="3"/>
    </row>
    <row r="377" spans="1:4" x14ac:dyDescent="0.25">
      <c r="A377" s="2"/>
      <c r="C377" s="3"/>
      <c r="D377" s="3"/>
    </row>
    <row r="378" spans="1:4" x14ac:dyDescent="0.25">
      <c r="A378" s="2"/>
      <c r="C378" s="3"/>
      <c r="D378" s="3"/>
    </row>
    <row r="379" spans="1:4" x14ac:dyDescent="0.25">
      <c r="A379" s="2"/>
      <c r="C379" s="3"/>
      <c r="D379" s="3"/>
    </row>
    <row r="380" spans="1:4" x14ac:dyDescent="0.25">
      <c r="A380" s="2"/>
      <c r="C380" s="3"/>
      <c r="D380" s="3"/>
    </row>
    <row r="381" spans="1:4" x14ac:dyDescent="0.25">
      <c r="A381" s="2"/>
      <c r="C381" s="3"/>
      <c r="D381" s="3"/>
    </row>
    <row r="382" spans="1:4" x14ac:dyDescent="0.25">
      <c r="A382" s="2"/>
      <c r="C382" s="3"/>
      <c r="D382" s="3"/>
    </row>
    <row r="383" spans="1:4" x14ac:dyDescent="0.25">
      <c r="A383" s="2"/>
      <c r="C383" s="3"/>
      <c r="D383" s="3"/>
    </row>
    <row r="384" spans="1:4" x14ac:dyDescent="0.25">
      <c r="A384" s="2"/>
      <c r="C384" s="3"/>
      <c r="D384" s="3"/>
    </row>
    <row r="385" spans="1:4" x14ac:dyDescent="0.25">
      <c r="A385" s="2"/>
      <c r="C385" s="3"/>
      <c r="D385" s="3"/>
    </row>
    <row r="386" spans="1:4" x14ac:dyDescent="0.25">
      <c r="A386" s="2"/>
      <c r="C386" s="3"/>
      <c r="D386" s="3"/>
    </row>
    <row r="387" spans="1:4" x14ac:dyDescent="0.25">
      <c r="A387" s="2"/>
      <c r="C387" s="3"/>
      <c r="D387" s="3"/>
    </row>
    <row r="388" spans="1:4" x14ac:dyDescent="0.25">
      <c r="A388" s="2"/>
      <c r="C388" s="3"/>
      <c r="D388" s="3"/>
    </row>
    <row r="389" spans="1:4" x14ac:dyDescent="0.25">
      <c r="A389" s="2"/>
      <c r="C389" s="3"/>
      <c r="D389" s="3"/>
    </row>
    <row r="390" spans="1:4" x14ac:dyDescent="0.25">
      <c r="A390" s="2"/>
      <c r="C390" s="3"/>
      <c r="D390" s="3"/>
    </row>
    <row r="391" spans="1:4" x14ac:dyDescent="0.25">
      <c r="A391" s="2"/>
      <c r="C391" s="3"/>
      <c r="D391" s="3"/>
    </row>
    <row r="392" spans="1:4" x14ac:dyDescent="0.25">
      <c r="A392" s="2"/>
      <c r="C392" s="3"/>
      <c r="D392" s="3"/>
    </row>
    <row r="393" spans="1:4" x14ac:dyDescent="0.25">
      <c r="A393" s="2"/>
      <c r="C393" s="3"/>
      <c r="D393" s="3"/>
    </row>
    <row r="394" spans="1:4" x14ac:dyDescent="0.25">
      <c r="A394" s="2"/>
      <c r="C394" s="3"/>
      <c r="D394" s="3"/>
    </row>
    <row r="395" spans="1:4" x14ac:dyDescent="0.25">
      <c r="A395" s="2"/>
      <c r="C395" s="3"/>
      <c r="D395" s="3"/>
    </row>
    <row r="396" spans="1:4" x14ac:dyDescent="0.25">
      <c r="A396" s="2"/>
      <c r="C396" s="3"/>
      <c r="D396" s="3"/>
    </row>
    <row r="397" spans="1:4" x14ac:dyDescent="0.25">
      <c r="A397" s="2"/>
      <c r="C397" s="3"/>
      <c r="D397" s="3"/>
    </row>
    <row r="398" spans="1:4" x14ac:dyDescent="0.25">
      <c r="A398" s="2"/>
      <c r="C398" s="3"/>
      <c r="D398" s="3"/>
    </row>
    <row r="399" spans="1:4" x14ac:dyDescent="0.25">
      <c r="A399" s="2"/>
      <c r="C399" s="3"/>
      <c r="D399" s="3"/>
    </row>
    <row r="400" spans="1:4" x14ac:dyDescent="0.25">
      <c r="A400" s="2"/>
      <c r="C400" s="3"/>
      <c r="D400" s="3"/>
    </row>
    <row r="401" spans="1:4" x14ac:dyDescent="0.25">
      <c r="A401" s="2"/>
      <c r="C401" s="3"/>
      <c r="D401" s="3"/>
    </row>
    <row r="402" spans="1:4" x14ac:dyDescent="0.25">
      <c r="A402" s="2"/>
      <c r="C402" s="3"/>
      <c r="D402" s="3"/>
    </row>
    <row r="403" spans="1:4" x14ac:dyDescent="0.25">
      <c r="A403" s="2"/>
      <c r="C403" s="3"/>
      <c r="D403" s="3"/>
    </row>
    <row r="404" spans="1:4" x14ac:dyDescent="0.25">
      <c r="A404" s="2"/>
      <c r="C404" s="3"/>
      <c r="D404" s="3"/>
    </row>
    <row r="405" spans="1:4" x14ac:dyDescent="0.25">
      <c r="A405" s="2"/>
      <c r="C405" s="3"/>
      <c r="D405" s="3"/>
    </row>
    <row r="406" spans="1:4" x14ac:dyDescent="0.25">
      <c r="A406" s="2"/>
      <c r="C406" s="3"/>
      <c r="D406" s="3"/>
    </row>
    <row r="407" spans="1:4" x14ac:dyDescent="0.25">
      <c r="A407" s="2"/>
      <c r="C407" s="3"/>
      <c r="D407" s="3"/>
    </row>
    <row r="408" spans="1:4" x14ac:dyDescent="0.25">
      <c r="A408" s="2"/>
      <c r="C408" s="3"/>
      <c r="D408" s="3"/>
    </row>
    <row r="409" spans="1:4" x14ac:dyDescent="0.25">
      <c r="A409" s="2"/>
      <c r="C409" s="3"/>
      <c r="D409" s="3"/>
    </row>
    <row r="410" spans="1:4" x14ac:dyDescent="0.25">
      <c r="A410" s="2"/>
      <c r="C410" s="3"/>
      <c r="D410" s="3"/>
    </row>
    <row r="411" spans="1:4" x14ac:dyDescent="0.25">
      <c r="A411" s="2"/>
      <c r="C411" s="3"/>
      <c r="D411" s="3"/>
    </row>
    <row r="412" spans="1:4" x14ac:dyDescent="0.25">
      <c r="A412" s="2"/>
      <c r="C412" s="3"/>
      <c r="D412" s="3"/>
    </row>
    <row r="413" spans="1:4" x14ac:dyDescent="0.25">
      <c r="A413" s="2"/>
      <c r="C413" s="3"/>
      <c r="D413" s="3"/>
    </row>
    <row r="414" spans="1:4" x14ac:dyDescent="0.25">
      <c r="A414" s="2"/>
      <c r="C414" s="3"/>
      <c r="D414" s="3"/>
    </row>
    <row r="415" spans="1:4" x14ac:dyDescent="0.25">
      <c r="A415" s="2"/>
      <c r="C415" s="3"/>
      <c r="D415" s="3"/>
    </row>
    <row r="416" spans="1:4" x14ac:dyDescent="0.25">
      <c r="A416" s="2"/>
      <c r="C416" s="3"/>
      <c r="D416" s="3"/>
    </row>
    <row r="417" spans="1:4" x14ac:dyDescent="0.25">
      <c r="A417" s="2"/>
      <c r="C417" s="3"/>
      <c r="D417" s="3"/>
    </row>
    <row r="418" spans="1:4" x14ac:dyDescent="0.25">
      <c r="A418" s="2"/>
      <c r="C418" s="3"/>
      <c r="D418" s="3"/>
    </row>
    <row r="419" spans="1:4" x14ac:dyDescent="0.25">
      <c r="A419" s="2"/>
      <c r="C419" s="3"/>
      <c r="D419" s="3"/>
    </row>
    <row r="420" spans="1:4" x14ac:dyDescent="0.25">
      <c r="A420" s="2"/>
      <c r="C420" s="3"/>
      <c r="D420" s="3"/>
    </row>
    <row r="421" spans="1:4" x14ac:dyDescent="0.25">
      <c r="A421" s="2"/>
      <c r="C421" s="3"/>
      <c r="D421" s="3"/>
    </row>
    <row r="422" spans="1:4" x14ac:dyDescent="0.25">
      <c r="A422" s="2"/>
      <c r="C422" s="3"/>
      <c r="D422" s="3"/>
    </row>
    <row r="423" spans="1:4" x14ac:dyDescent="0.25">
      <c r="A423" s="2"/>
      <c r="C423" s="3"/>
      <c r="D423" s="3"/>
    </row>
    <row r="424" spans="1:4" x14ac:dyDescent="0.25">
      <c r="A424" s="2"/>
      <c r="C424" s="3"/>
      <c r="D424" s="3"/>
    </row>
    <row r="425" spans="1:4" x14ac:dyDescent="0.25">
      <c r="A425" s="2"/>
      <c r="C425" s="3"/>
      <c r="D425" s="3"/>
    </row>
    <row r="426" spans="1:4" x14ac:dyDescent="0.25">
      <c r="A426" s="2"/>
      <c r="C426" s="3"/>
      <c r="D426" s="3"/>
    </row>
    <row r="427" spans="1:4" x14ac:dyDescent="0.25">
      <c r="A427" s="2"/>
      <c r="C427" s="3"/>
      <c r="D427" s="3"/>
    </row>
    <row r="428" spans="1:4" x14ac:dyDescent="0.25">
      <c r="A428" s="2"/>
      <c r="C428" s="3"/>
      <c r="D428" s="3"/>
    </row>
    <row r="429" spans="1:4" x14ac:dyDescent="0.25">
      <c r="A429" s="2"/>
      <c r="C429" s="3"/>
      <c r="D429" s="3"/>
    </row>
    <row r="430" spans="1:4" x14ac:dyDescent="0.25">
      <c r="A430" s="2"/>
      <c r="C430" s="3"/>
      <c r="D430" s="3"/>
    </row>
    <row r="431" spans="1:4" x14ac:dyDescent="0.25">
      <c r="A431" s="2"/>
      <c r="C431" s="3"/>
      <c r="D431" s="3"/>
    </row>
    <row r="432" spans="1:4" x14ac:dyDescent="0.25">
      <c r="A432" s="2"/>
      <c r="C432" s="3"/>
      <c r="D432" s="3"/>
    </row>
    <row r="433" spans="1:4" x14ac:dyDescent="0.25">
      <c r="A433" s="2"/>
      <c r="C433" s="3"/>
      <c r="D433" s="3"/>
    </row>
    <row r="434" spans="1:4" x14ac:dyDescent="0.25">
      <c r="A434" s="2"/>
      <c r="C434" s="3"/>
      <c r="D434" s="3"/>
    </row>
    <row r="435" spans="1:4" x14ac:dyDescent="0.25">
      <c r="A435" s="2"/>
      <c r="C435" s="3"/>
      <c r="D435" s="3"/>
    </row>
    <row r="436" spans="1:4" x14ac:dyDescent="0.25">
      <c r="A436" s="2"/>
      <c r="C436" s="3"/>
      <c r="D436" s="3"/>
    </row>
    <row r="437" spans="1:4" x14ac:dyDescent="0.25">
      <c r="A437" s="2"/>
      <c r="C437" s="3"/>
      <c r="D437" s="3"/>
    </row>
    <row r="438" spans="1:4" x14ac:dyDescent="0.25">
      <c r="A438" s="2"/>
      <c r="C438" s="3"/>
      <c r="D438" s="3"/>
    </row>
    <row r="439" spans="1:4" x14ac:dyDescent="0.25">
      <c r="A439" s="2"/>
      <c r="C439" s="3"/>
      <c r="D439" s="3"/>
    </row>
    <row r="440" spans="1:4" x14ac:dyDescent="0.25">
      <c r="A440" s="2"/>
      <c r="C440" s="3"/>
      <c r="D440" s="3"/>
    </row>
    <row r="441" spans="1:4" x14ac:dyDescent="0.25">
      <c r="A441" s="2"/>
      <c r="C441" s="3"/>
      <c r="D441" s="3"/>
    </row>
    <row r="442" spans="1:4" x14ac:dyDescent="0.25">
      <c r="A442" s="2"/>
      <c r="C442" s="3"/>
      <c r="D442" s="3"/>
    </row>
    <row r="443" spans="1:4" x14ac:dyDescent="0.25">
      <c r="A443" s="2"/>
      <c r="C443" s="3"/>
      <c r="D443" s="3"/>
    </row>
    <row r="444" spans="1:4" x14ac:dyDescent="0.25">
      <c r="A444" s="2"/>
      <c r="C444" s="3"/>
      <c r="D444" s="3"/>
    </row>
    <row r="445" spans="1:4" x14ac:dyDescent="0.25">
      <c r="A445" s="2"/>
      <c r="C445" s="3"/>
      <c r="D445" s="3"/>
    </row>
    <row r="446" spans="1:4" x14ac:dyDescent="0.25">
      <c r="A446" s="2"/>
      <c r="C446" s="3"/>
      <c r="D446" s="3"/>
    </row>
    <row r="447" spans="1:4" x14ac:dyDescent="0.25">
      <c r="A447" s="2"/>
      <c r="C447" s="3"/>
      <c r="D447" s="3"/>
    </row>
    <row r="448" spans="1:4" x14ac:dyDescent="0.25">
      <c r="A448" s="2"/>
      <c r="C448" s="3"/>
      <c r="D448" s="3"/>
    </row>
    <row r="449" spans="1:4" x14ac:dyDescent="0.25">
      <c r="A449" s="2"/>
      <c r="C449" s="3"/>
      <c r="D449" s="3"/>
    </row>
    <row r="450" spans="1:4" x14ac:dyDescent="0.25">
      <c r="A450" s="2"/>
      <c r="C450" s="3"/>
      <c r="D450" s="3"/>
    </row>
    <row r="451" spans="1:4" x14ac:dyDescent="0.25">
      <c r="A451" s="2"/>
      <c r="C451" s="3"/>
      <c r="D451" s="3"/>
    </row>
    <row r="452" spans="1:4" x14ac:dyDescent="0.25">
      <c r="A452" s="2"/>
      <c r="C452" s="3"/>
      <c r="D452" s="3"/>
    </row>
    <row r="453" spans="1:4" x14ac:dyDescent="0.25">
      <c r="A453" s="2"/>
      <c r="C453" s="3"/>
      <c r="D453" s="3"/>
    </row>
    <row r="454" spans="1:4" x14ac:dyDescent="0.25">
      <c r="A454" s="2"/>
      <c r="C454" s="3"/>
      <c r="D454" s="3"/>
    </row>
    <row r="455" spans="1:4" x14ac:dyDescent="0.25">
      <c r="A455" s="2"/>
      <c r="C455" s="3"/>
      <c r="D455" s="3"/>
    </row>
    <row r="456" spans="1:4" x14ac:dyDescent="0.25">
      <c r="A456" s="2"/>
      <c r="C456" s="3"/>
      <c r="D456" s="3"/>
    </row>
    <row r="457" spans="1:4" x14ac:dyDescent="0.25">
      <c r="A457" s="2"/>
      <c r="C457" s="3"/>
      <c r="D457" s="3"/>
    </row>
    <row r="458" spans="1:4" x14ac:dyDescent="0.25">
      <c r="A458" s="2"/>
      <c r="C458" s="3"/>
      <c r="D458" s="3"/>
    </row>
    <row r="459" spans="1:4" x14ac:dyDescent="0.25">
      <c r="A459" s="2"/>
      <c r="C459" s="3"/>
      <c r="D459" s="3"/>
    </row>
    <row r="460" spans="1:4" x14ac:dyDescent="0.25">
      <c r="A460" s="2"/>
      <c r="C460" s="3"/>
      <c r="D460" s="3"/>
    </row>
    <row r="461" spans="1:4" x14ac:dyDescent="0.25">
      <c r="A461" s="2"/>
      <c r="C461" s="3"/>
      <c r="D461" s="3"/>
    </row>
    <row r="462" spans="1:4" x14ac:dyDescent="0.25">
      <c r="A462" s="2"/>
      <c r="C462" s="3"/>
      <c r="D462" s="3"/>
    </row>
    <row r="463" spans="1:4" x14ac:dyDescent="0.25">
      <c r="A463" s="2"/>
      <c r="C463" s="3"/>
      <c r="D463" s="3"/>
    </row>
    <row r="464" spans="1:4" x14ac:dyDescent="0.25">
      <c r="A464" s="2"/>
      <c r="C464" s="3"/>
      <c r="D464" s="3"/>
    </row>
    <row r="465" spans="1:4" x14ac:dyDescent="0.25">
      <c r="A465" s="2"/>
      <c r="C465" s="3"/>
      <c r="D465" s="3"/>
    </row>
    <row r="466" spans="1:4" x14ac:dyDescent="0.25">
      <c r="A466" s="2"/>
      <c r="C466" s="3"/>
      <c r="D466" s="3"/>
    </row>
    <row r="467" spans="1:4" x14ac:dyDescent="0.25">
      <c r="A467" s="2"/>
      <c r="C467" s="3"/>
      <c r="D467" s="3"/>
    </row>
    <row r="468" spans="1:4" x14ac:dyDescent="0.25">
      <c r="A468" s="2"/>
      <c r="C468" s="3"/>
      <c r="D468" s="3"/>
    </row>
    <row r="469" spans="1:4" x14ac:dyDescent="0.25">
      <c r="A469" s="2"/>
      <c r="C469" s="3"/>
      <c r="D469" s="3"/>
    </row>
    <row r="470" spans="1:4" x14ac:dyDescent="0.25">
      <c r="A470" s="2"/>
      <c r="C470" s="3"/>
      <c r="D470" s="3"/>
    </row>
    <row r="471" spans="1:4" x14ac:dyDescent="0.25">
      <c r="A471" s="2"/>
      <c r="C471" s="3"/>
      <c r="D471" s="3"/>
    </row>
    <row r="472" spans="1:4" x14ac:dyDescent="0.25">
      <c r="A472" s="2"/>
      <c r="C472" s="3"/>
      <c r="D472" s="3"/>
    </row>
    <row r="473" spans="1:4" x14ac:dyDescent="0.25">
      <c r="A473" s="2"/>
      <c r="C473" s="3"/>
      <c r="D473" s="3"/>
    </row>
    <row r="474" spans="1:4" x14ac:dyDescent="0.25">
      <c r="A474" s="2"/>
      <c r="C474" s="3"/>
      <c r="D474" s="3"/>
    </row>
    <row r="475" spans="1:4" x14ac:dyDescent="0.25">
      <c r="A475" s="2"/>
      <c r="C475" s="3"/>
      <c r="D475" s="3"/>
    </row>
    <row r="476" spans="1:4" x14ac:dyDescent="0.25">
      <c r="A476" s="2"/>
      <c r="C476" s="3"/>
      <c r="D476" s="3"/>
    </row>
    <row r="477" spans="1:4" x14ac:dyDescent="0.25">
      <c r="A477" s="2"/>
      <c r="C477" s="3"/>
      <c r="D477" s="3"/>
    </row>
    <row r="478" spans="1:4" x14ac:dyDescent="0.25">
      <c r="A478" s="2"/>
      <c r="C478" s="3"/>
      <c r="D478" s="3"/>
    </row>
    <row r="479" spans="1:4" x14ac:dyDescent="0.25">
      <c r="A479" s="2"/>
      <c r="C479" s="3"/>
      <c r="D479" s="3"/>
    </row>
    <row r="480" spans="1:4" x14ac:dyDescent="0.25">
      <c r="A480" s="2"/>
      <c r="C480" s="3"/>
      <c r="D480" s="3"/>
    </row>
    <row r="481" spans="1:4" x14ac:dyDescent="0.25">
      <c r="A481" s="2"/>
      <c r="C481" s="3"/>
      <c r="D481" s="3"/>
    </row>
    <row r="482" spans="1:4" x14ac:dyDescent="0.25">
      <c r="A482" s="2"/>
      <c r="C482" s="3"/>
      <c r="D482" s="3"/>
    </row>
    <row r="483" spans="1:4" x14ac:dyDescent="0.25">
      <c r="A483" s="2"/>
      <c r="C483" s="3"/>
      <c r="D483" s="3"/>
    </row>
    <row r="484" spans="1:4" x14ac:dyDescent="0.25">
      <c r="A484" s="2"/>
      <c r="C484" s="3"/>
      <c r="D484" s="3"/>
    </row>
    <row r="485" spans="1:4" x14ac:dyDescent="0.25">
      <c r="A485" s="2"/>
      <c r="C485" s="3"/>
      <c r="D485" s="3"/>
    </row>
    <row r="486" spans="1:4" x14ac:dyDescent="0.25">
      <c r="A486" s="2"/>
      <c r="C486" s="3"/>
      <c r="D486" s="3"/>
    </row>
    <row r="487" spans="1:4" x14ac:dyDescent="0.25">
      <c r="A487" s="2"/>
      <c r="C487" s="3"/>
      <c r="D487" s="3"/>
    </row>
    <row r="488" spans="1:4" x14ac:dyDescent="0.25">
      <c r="A488" s="2"/>
      <c r="C488" s="3"/>
      <c r="D488" s="3"/>
    </row>
    <row r="489" spans="1:4" x14ac:dyDescent="0.25">
      <c r="A489" s="2"/>
      <c r="C489" s="3"/>
      <c r="D489" s="3"/>
    </row>
    <row r="490" spans="1:4" x14ac:dyDescent="0.25">
      <c r="A490" s="2"/>
      <c r="C490" s="3"/>
      <c r="D490" s="3"/>
    </row>
    <row r="491" spans="1:4" x14ac:dyDescent="0.25">
      <c r="A491" s="2"/>
      <c r="C491" s="3"/>
      <c r="D491" s="3"/>
    </row>
    <row r="492" spans="1:4" x14ac:dyDescent="0.25">
      <c r="A492" s="2"/>
      <c r="C492" s="3"/>
      <c r="D492" s="3"/>
    </row>
    <row r="493" spans="1:4" x14ac:dyDescent="0.25">
      <c r="A493" s="2"/>
      <c r="C493" s="3"/>
      <c r="D493" s="3"/>
    </row>
    <row r="494" spans="1:4" x14ac:dyDescent="0.25">
      <c r="A494" s="2"/>
      <c r="C494" s="3"/>
      <c r="D494" s="3"/>
    </row>
    <row r="495" spans="1:4" x14ac:dyDescent="0.25">
      <c r="A495" s="2"/>
      <c r="C495" s="3"/>
      <c r="D495" s="3"/>
    </row>
    <row r="496" spans="1:4" x14ac:dyDescent="0.25">
      <c r="A496" s="2"/>
      <c r="C496" s="3"/>
      <c r="D496" s="3"/>
    </row>
    <row r="497" spans="1:4" x14ac:dyDescent="0.25">
      <c r="A497" s="2"/>
      <c r="C497" s="3"/>
      <c r="D497" s="3"/>
    </row>
    <row r="498" spans="1:4" x14ac:dyDescent="0.25">
      <c r="A498" s="2"/>
      <c r="C498" s="3"/>
      <c r="D498" s="3"/>
    </row>
    <row r="499" spans="1:4" x14ac:dyDescent="0.25">
      <c r="A499" s="2"/>
      <c r="C499" s="3"/>
      <c r="D499" s="3"/>
    </row>
    <row r="500" spans="1:4" x14ac:dyDescent="0.25">
      <c r="A500" s="2"/>
      <c r="C500" s="3"/>
      <c r="D500" s="3"/>
    </row>
    <row r="501" spans="1:4" x14ac:dyDescent="0.25">
      <c r="A501" s="2"/>
      <c r="C501" s="3"/>
      <c r="D501" s="3"/>
    </row>
    <row r="502" spans="1:4" x14ac:dyDescent="0.25">
      <c r="A502" s="2"/>
      <c r="C502" s="3"/>
      <c r="D502" s="3"/>
    </row>
    <row r="503" spans="1:4" x14ac:dyDescent="0.25">
      <c r="A503" s="2"/>
      <c r="C503" s="3"/>
      <c r="D503" s="3"/>
    </row>
    <row r="504" spans="1:4" x14ac:dyDescent="0.25">
      <c r="A504" s="2"/>
      <c r="C504" s="3"/>
      <c r="D504" s="3"/>
    </row>
    <row r="505" spans="1:4" x14ac:dyDescent="0.25">
      <c r="A505" s="2"/>
      <c r="C505" s="3"/>
      <c r="D505" s="3"/>
    </row>
    <row r="506" spans="1:4" x14ac:dyDescent="0.25">
      <c r="A506" s="2"/>
      <c r="C506" s="3"/>
      <c r="D506" s="3"/>
    </row>
    <row r="507" spans="1:4" x14ac:dyDescent="0.25">
      <c r="A507" s="2"/>
      <c r="C507" s="3"/>
      <c r="D507" s="3"/>
    </row>
    <row r="508" spans="1:4" x14ac:dyDescent="0.25">
      <c r="A508" s="2"/>
      <c r="C508" s="3"/>
      <c r="D508" s="3"/>
    </row>
    <row r="509" spans="1:4" x14ac:dyDescent="0.25">
      <c r="A509" s="2"/>
      <c r="C509" s="3"/>
      <c r="D509" s="3"/>
    </row>
    <row r="510" spans="1:4" x14ac:dyDescent="0.25">
      <c r="A510" s="2"/>
      <c r="C510" s="3"/>
      <c r="D510" s="3"/>
    </row>
    <row r="511" spans="1:4" x14ac:dyDescent="0.25">
      <c r="A511" s="2"/>
      <c r="C511" s="3"/>
      <c r="D511" s="3"/>
    </row>
    <row r="512" spans="1:4" x14ac:dyDescent="0.25">
      <c r="A512" s="2"/>
      <c r="C512" s="3"/>
      <c r="D512" s="3"/>
    </row>
    <row r="513" spans="1:4" x14ac:dyDescent="0.25">
      <c r="A513" s="2"/>
      <c r="C513" s="3"/>
      <c r="D513" s="3"/>
    </row>
    <row r="514" spans="1:4" x14ac:dyDescent="0.25">
      <c r="A514" s="2"/>
      <c r="C514" s="3"/>
      <c r="D514" s="3"/>
    </row>
    <row r="515" spans="1:4" x14ac:dyDescent="0.25">
      <c r="A515" s="2"/>
      <c r="C515" s="3"/>
      <c r="D515" s="3"/>
    </row>
    <row r="516" spans="1:4" x14ac:dyDescent="0.25">
      <c r="A516" s="2"/>
      <c r="C516" s="3"/>
      <c r="D516" s="3"/>
    </row>
    <row r="517" spans="1:4" x14ac:dyDescent="0.25">
      <c r="A517" s="2"/>
      <c r="C517" s="3"/>
      <c r="D517" s="3"/>
    </row>
    <row r="518" spans="1:4" x14ac:dyDescent="0.25">
      <c r="A518" s="2"/>
      <c r="C518" s="3"/>
      <c r="D518" s="3"/>
    </row>
    <row r="519" spans="1:4" x14ac:dyDescent="0.25">
      <c r="A519" s="2"/>
      <c r="C519" s="3"/>
      <c r="D519" s="3"/>
    </row>
    <row r="520" spans="1:4" x14ac:dyDescent="0.25">
      <c r="A520" s="2"/>
      <c r="C520" s="3"/>
      <c r="D520" s="3"/>
    </row>
    <row r="521" spans="1:4" x14ac:dyDescent="0.25">
      <c r="A521" s="2"/>
      <c r="C521" s="3"/>
      <c r="D521" s="3"/>
    </row>
    <row r="522" spans="1:4" x14ac:dyDescent="0.25">
      <c r="A522" s="2"/>
      <c r="C522" s="3"/>
      <c r="D522" s="3"/>
    </row>
    <row r="523" spans="1:4" x14ac:dyDescent="0.25">
      <c r="A523" s="2"/>
      <c r="C523" s="3"/>
      <c r="D523" s="3"/>
    </row>
    <row r="524" spans="1:4" x14ac:dyDescent="0.25">
      <c r="A524" s="2"/>
      <c r="C524" s="3"/>
      <c r="D524" s="3"/>
    </row>
    <row r="525" spans="1:4" x14ac:dyDescent="0.25">
      <c r="A525" s="2"/>
      <c r="C525" s="3"/>
      <c r="D525" s="3"/>
    </row>
    <row r="526" spans="1:4" x14ac:dyDescent="0.25">
      <c r="A526" s="2"/>
      <c r="C526" s="3"/>
      <c r="D526" s="3"/>
    </row>
    <row r="527" spans="1:4" x14ac:dyDescent="0.25">
      <c r="A527" s="2"/>
      <c r="C527" s="3"/>
      <c r="D527" s="3"/>
    </row>
    <row r="528" spans="1:4" x14ac:dyDescent="0.25">
      <c r="A528" s="2"/>
      <c r="C528" s="3"/>
      <c r="D528" s="3"/>
    </row>
    <row r="529" spans="1:4" x14ac:dyDescent="0.25">
      <c r="A529" s="2"/>
      <c r="C529" s="3"/>
      <c r="D529" s="3"/>
    </row>
    <row r="530" spans="1:4" x14ac:dyDescent="0.25">
      <c r="A530" s="2"/>
      <c r="C530" s="3"/>
      <c r="D530" s="3"/>
    </row>
    <row r="531" spans="1:4" x14ac:dyDescent="0.25">
      <c r="A531" s="2"/>
      <c r="C531" s="3"/>
      <c r="D531" s="3"/>
    </row>
    <row r="532" spans="1:4" x14ac:dyDescent="0.25">
      <c r="A532" s="2"/>
      <c r="C532" s="3"/>
      <c r="D532" s="3"/>
    </row>
    <row r="533" spans="1:4" x14ac:dyDescent="0.25">
      <c r="A533" s="2"/>
      <c r="C533" s="3"/>
      <c r="D533" s="3"/>
    </row>
    <row r="534" spans="1:4" x14ac:dyDescent="0.25">
      <c r="A534" s="2"/>
      <c r="C534" s="3"/>
      <c r="D534" s="3"/>
    </row>
    <row r="535" spans="1:4" x14ac:dyDescent="0.25">
      <c r="A535" s="2"/>
      <c r="C535" s="3"/>
      <c r="D535" s="3"/>
    </row>
    <row r="536" spans="1:4" x14ac:dyDescent="0.25">
      <c r="A536" s="2"/>
      <c r="C536" s="3"/>
      <c r="D536" s="3"/>
    </row>
    <row r="537" spans="1:4" x14ac:dyDescent="0.25">
      <c r="A537" s="2"/>
      <c r="C537" s="3"/>
      <c r="D537" s="3"/>
    </row>
    <row r="538" spans="1:4" x14ac:dyDescent="0.25">
      <c r="A538" s="2"/>
      <c r="C538" s="3"/>
      <c r="D538" s="3"/>
    </row>
    <row r="539" spans="1:4" x14ac:dyDescent="0.25">
      <c r="A539" s="2"/>
      <c r="C539" s="3"/>
      <c r="D539" s="3"/>
    </row>
    <row r="540" spans="1:4" x14ac:dyDescent="0.25">
      <c r="A540" s="2"/>
      <c r="C540" s="3"/>
      <c r="D540" s="3"/>
    </row>
    <row r="541" spans="1:4" x14ac:dyDescent="0.25">
      <c r="A541" s="2"/>
      <c r="C541" s="3"/>
      <c r="D541" s="3"/>
    </row>
    <row r="542" spans="1:4" x14ac:dyDescent="0.25">
      <c r="A542" s="2"/>
      <c r="C542" s="3"/>
      <c r="D542" s="3"/>
    </row>
    <row r="543" spans="1:4" x14ac:dyDescent="0.25">
      <c r="A543" s="2"/>
      <c r="C543" s="3"/>
      <c r="D543" s="3"/>
    </row>
    <row r="544" spans="1:4" x14ac:dyDescent="0.25">
      <c r="A544" s="2"/>
      <c r="C544" s="3"/>
      <c r="D544" s="3"/>
    </row>
    <row r="545" spans="1:4" x14ac:dyDescent="0.25">
      <c r="A545" s="2"/>
      <c r="C545" s="3"/>
      <c r="D545" s="3"/>
    </row>
    <row r="546" spans="1:4" x14ac:dyDescent="0.25">
      <c r="A546" s="2"/>
      <c r="C546" s="3"/>
      <c r="D546" s="3"/>
    </row>
    <row r="547" spans="1:4" x14ac:dyDescent="0.25">
      <c r="A547" s="2"/>
      <c r="C547" s="3"/>
      <c r="D547" s="3"/>
    </row>
    <row r="548" spans="1:4" x14ac:dyDescent="0.25">
      <c r="A548" s="2"/>
      <c r="C548" s="3"/>
      <c r="D548" s="3"/>
    </row>
    <row r="549" spans="1:4" x14ac:dyDescent="0.25">
      <c r="A549" s="2"/>
      <c r="C549" s="3"/>
      <c r="D549" s="3"/>
    </row>
    <row r="550" spans="1:4" x14ac:dyDescent="0.25">
      <c r="A550" s="2"/>
      <c r="C550" s="3"/>
      <c r="D550" s="3"/>
    </row>
    <row r="551" spans="1:4" x14ac:dyDescent="0.25">
      <c r="A551" s="2"/>
      <c r="C551" s="3"/>
      <c r="D551" s="3"/>
    </row>
    <row r="552" spans="1:4" x14ac:dyDescent="0.25">
      <c r="A552" s="2"/>
      <c r="C552" s="3"/>
      <c r="D552" s="3"/>
    </row>
    <row r="553" spans="1:4" x14ac:dyDescent="0.25">
      <c r="A553" s="2"/>
      <c r="C553" s="3"/>
      <c r="D553" s="3"/>
    </row>
    <row r="554" spans="1:4" x14ac:dyDescent="0.25">
      <c r="A554" s="2"/>
      <c r="C554" s="3"/>
      <c r="D554" s="3"/>
    </row>
    <row r="555" spans="1:4" x14ac:dyDescent="0.25">
      <c r="A555" s="2"/>
      <c r="C555" s="3"/>
      <c r="D555" s="3"/>
    </row>
    <row r="556" spans="1:4" x14ac:dyDescent="0.25">
      <c r="A556" s="2"/>
      <c r="C556" s="3"/>
      <c r="D556" s="3"/>
    </row>
    <row r="557" spans="1:4" x14ac:dyDescent="0.25">
      <c r="A557" s="2"/>
      <c r="C557" s="3"/>
      <c r="D557" s="3"/>
    </row>
    <row r="558" spans="1:4" x14ac:dyDescent="0.25">
      <c r="A558" s="2"/>
      <c r="C558" s="3"/>
      <c r="D558" s="3"/>
    </row>
    <row r="559" spans="1:4" x14ac:dyDescent="0.25">
      <c r="A559" s="2"/>
      <c r="C559" s="3"/>
      <c r="D559" s="3"/>
    </row>
    <row r="560" spans="1:4" x14ac:dyDescent="0.25">
      <c r="A560" s="2"/>
      <c r="C560" s="3"/>
      <c r="D560" s="3"/>
    </row>
    <row r="561" spans="1:4" x14ac:dyDescent="0.25">
      <c r="A561" s="2"/>
      <c r="C561" s="3"/>
      <c r="D561" s="3"/>
    </row>
    <row r="562" spans="1:4" x14ac:dyDescent="0.25">
      <c r="A562" s="2"/>
      <c r="C562" s="3"/>
      <c r="D562" s="3"/>
    </row>
    <row r="563" spans="1:4" x14ac:dyDescent="0.25">
      <c r="A563" s="2"/>
      <c r="C563" s="3"/>
      <c r="D563" s="3"/>
    </row>
    <row r="564" spans="1:4" x14ac:dyDescent="0.25">
      <c r="A564" s="2"/>
      <c r="C564" s="3"/>
      <c r="D564" s="3"/>
    </row>
    <row r="565" spans="1:4" x14ac:dyDescent="0.25">
      <c r="A565" s="2"/>
      <c r="C565" s="3"/>
      <c r="D565" s="3"/>
    </row>
    <row r="566" spans="1:4" x14ac:dyDescent="0.25">
      <c r="A566" s="2"/>
      <c r="C566" s="3"/>
      <c r="D566" s="3"/>
    </row>
    <row r="567" spans="1:4" x14ac:dyDescent="0.25">
      <c r="A567" s="2"/>
      <c r="C567" s="3"/>
      <c r="D567" s="3"/>
    </row>
    <row r="568" spans="1:4" x14ac:dyDescent="0.25">
      <c r="A568" s="2"/>
      <c r="C568" s="3"/>
      <c r="D568" s="3"/>
    </row>
    <row r="569" spans="1:4" x14ac:dyDescent="0.25">
      <c r="A569" s="2"/>
      <c r="C569" s="3"/>
      <c r="D569" s="3"/>
    </row>
    <row r="570" spans="1:4" x14ac:dyDescent="0.25">
      <c r="A570" s="2"/>
      <c r="C570" s="3"/>
      <c r="D570" s="3"/>
    </row>
    <row r="571" spans="1:4" x14ac:dyDescent="0.25">
      <c r="A571" s="2"/>
      <c r="C571" s="3"/>
      <c r="D571" s="3"/>
    </row>
    <row r="572" spans="1:4" x14ac:dyDescent="0.25">
      <c r="A572" s="2"/>
      <c r="C572" s="3"/>
      <c r="D572" s="3"/>
    </row>
    <row r="573" spans="1:4" x14ac:dyDescent="0.25">
      <c r="A573" s="2"/>
      <c r="C573" s="3"/>
      <c r="D573" s="3"/>
    </row>
    <row r="574" spans="1:4" x14ac:dyDescent="0.25">
      <c r="A574" s="2"/>
      <c r="C574" s="3"/>
      <c r="D574" s="3"/>
    </row>
    <row r="575" spans="1:4" x14ac:dyDescent="0.25">
      <c r="A575" s="2"/>
      <c r="C575" s="3"/>
      <c r="D575" s="3"/>
    </row>
    <row r="576" spans="1:4" x14ac:dyDescent="0.25">
      <c r="A576" s="2"/>
      <c r="C576" s="3"/>
      <c r="D576" s="3"/>
    </row>
    <row r="577" spans="1:4" x14ac:dyDescent="0.25">
      <c r="A577" s="2"/>
      <c r="C577" s="3"/>
      <c r="D577" s="3"/>
    </row>
    <row r="578" spans="1:4" x14ac:dyDescent="0.25">
      <c r="A578" s="2"/>
      <c r="C578" s="3"/>
      <c r="D578" s="3"/>
    </row>
    <row r="579" spans="1:4" x14ac:dyDescent="0.25">
      <c r="A579" s="2"/>
      <c r="C579" s="3"/>
      <c r="D579" s="3"/>
    </row>
    <row r="580" spans="1:4" x14ac:dyDescent="0.25">
      <c r="A580" s="2"/>
      <c r="C580" s="3"/>
      <c r="D580" s="3"/>
    </row>
    <row r="581" spans="1:4" x14ac:dyDescent="0.25">
      <c r="A581" s="2"/>
      <c r="C581" s="3"/>
      <c r="D581" s="3"/>
    </row>
    <row r="582" spans="1:4" x14ac:dyDescent="0.25">
      <c r="A582" s="2"/>
      <c r="C582" s="3"/>
      <c r="D582" s="3"/>
    </row>
    <row r="583" spans="1:4" x14ac:dyDescent="0.25">
      <c r="A583" s="2"/>
      <c r="C583" s="3"/>
      <c r="D583" s="3"/>
    </row>
    <row r="584" spans="1:4" x14ac:dyDescent="0.25">
      <c r="A584" s="2"/>
      <c r="C584" s="3"/>
      <c r="D584" s="3"/>
    </row>
    <row r="585" spans="1:4" x14ac:dyDescent="0.25">
      <c r="A585" s="2"/>
      <c r="C585" s="3"/>
      <c r="D585" s="3"/>
    </row>
    <row r="586" spans="1:4" x14ac:dyDescent="0.25">
      <c r="A586" s="2"/>
      <c r="C586" s="3"/>
      <c r="D586" s="3"/>
    </row>
    <row r="587" spans="1:4" x14ac:dyDescent="0.25">
      <c r="A587" s="2"/>
      <c r="C587" s="3"/>
      <c r="D587" s="3"/>
    </row>
    <row r="588" spans="1:4" x14ac:dyDescent="0.25">
      <c r="A588" s="2"/>
      <c r="C588" s="3"/>
      <c r="D588" s="3"/>
    </row>
    <row r="589" spans="1:4" x14ac:dyDescent="0.25">
      <c r="A589" s="2"/>
      <c r="C589" s="3"/>
      <c r="D589" s="3"/>
    </row>
    <row r="590" spans="1:4" x14ac:dyDescent="0.25">
      <c r="A590" s="2"/>
      <c r="C590" s="3"/>
      <c r="D590" s="3"/>
    </row>
    <row r="591" spans="1:4" x14ac:dyDescent="0.25">
      <c r="A591" s="2"/>
      <c r="C591" s="3"/>
      <c r="D591" s="3"/>
    </row>
    <row r="592" spans="1:4" x14ac:dyDescent="0.25">
      <c r="A592" s="2"/>
      <c r="C592" s="3"/>
      <c r="D592" s="3"/>
    </row>
    <row r="593" spans="1:4" x14ac:dyDescent="0.25">
      <c r="A593" s="2"/>
      <c r="C593" s="3"/>
      <c r="D593" s="3"/>
    </row>
    <row r="594" spans="1:4" x14ac:dyDescent="0.25">
      <c r="A594" s="2"/>
      <c r="C594" s="3"/>
      <c r="D594" s="3"/>
    </row>
    <row r="595" spans="1:4" x14ac:dyDescent="0.25">
      <c r="A595" s="2"/>
      <c r="C595" s="3"/>
      <c r="D595" s="3"/>
    </row>
    <row r="596" spans="1:4" x14ac:dyDescent="0.25">
      <c r="A596" s="2"/>
      <c r="C596" s="3"/>
      <c r="D596" s="3"/>
    </row>
    <row r="597" spans="1:4" x14ac:dyDescent="0.25">
      <c r="A597" s="2"/>
      <c r="C597" s="3"/>
      <c r="D597" s="3"/>
    </row>
    <row r="598" spans="1:4" x14ac:dyDescent="0.25">
      <c r="A598" s="2"/>
      <c r="C598" s="3"/>
      <c r="D598" s="3"/>
    </row>
    <row r="599" spans="1:4" x14ac:dyDescent="0.25">
      <c r="A599" s="2"/>
      <c r="C599" s="3"/>
      <c r="D599" s="3"/>
    </row>
    <row r="600" spans="1:4" x14ac:dyDescent="0.25">
      <c r="A600" s="2"/>
      <c r="C600" s="3"/>
      <c r="D600" s="3"/>
    </row>
    <row r="601" spans="1:4" x14ac:dyDescent="0.25">
      <c r="A601" s="2"/>
      <c r="C601" s="3"/>
      <c r="D601" s="3"/>
    </row>
    <row r="602" spans="1:4" x14ac:dyDescent="0.25">
      <c r="A602" s="2"/>
      <c r="C602" s="3"/>
      <c r="D602" s="3"/>
    </row>
    <row r="603" spans="1:4" x14ac:dyDescent="0.25">
      <c r="A603" s="2"/>
      <c r="C603" s="3"/>
      <c r="D603" s="3"/>
    </row>
    <row r="604" spans="1:4" x14ac:dyDescent="0.25">
      <c r="A604" s="2"/>
      <c r="C604" s="3"/>
      <c r="D604" s="3"/>
    </row>
    <row r="605" spans="1:4" x14ac:dyDescent="0.25">
      <c r="A605" s="2"/>
      <c r="C605" s="3"/>
      <c r="D605" s="3"/>
    </row>
    <row r="606" spans="1:4" x14ac:dyDescent="0.25">
      <c r="A606" s="2"/>
      <c r="C606" s="3"/>
      <c r="D606" s="3"/>
    </row>
    <row r="607" spans="1:4" x14ac:dyDescent="0.25">
      <c r="A607" s="2"/>
      <c r="C607" s="3"/>
      <c r="D607" s="3"/>
    </row>
    <row r="608" spans="1:4" x14ac:dyDescent="0.25">
      <c r="A608" s="2"/>
      <c r="C608" s="3"/>
      <c r="D608" s="3"/>
    </row>
    <row r="609" spans="1:4" x14ac:dyDescent="0.25">
      <c r="A609" s="2"/>
      <c r="C609" s="3"/>
      <c r="D609" s="3"/>
    </row>
    <row r="610" spans="1:4" x14ac:dyDescent="0.25">
      <c r="A610" s="2"/>
      <c r="C610" s="3"/>
      <c r="D610" s="3"/>
    </row>
    <row r="611" spans="1:4" x14ac:dyDescent="0.25">
      <c r="A611" s="2"/>
      <c r="C611" s="3"/>
      <c r="D611" s="3"/>
    </row>
    <row r="612" spans="1:4" x14ac:dyDescent="0.25">
      <c r="A612" s="2"/>
      <c r="C612" s="3"/>
      <c r="D612" s="3"/>
    </row>
    <row r="613" spans="1:4" x14ac:dyDescent="0.25">
      <c r="A613" s="2"/>
      <c r="C613" s="3"/>
      <c r="D613" s="3"/>
    </row>
    <row r="614" spans="1:4" x14ac:dyDescent="0.25">
      <c r="A614" s="2"/>
      <c r="C614" s="3"/>
      <c r="D614" s="3"/>
    </row>
    <row r="615" spans="1:4" x14ac:dyDescent="0.25">
      <c r="A615" s="2"/>
      <c r="C615" s="3"/>
      <c r="D615" s="3"/>
    </row>
    <row r="616" spans="1:4" x14ac:dyDescent="0.25">
      <c r="A616" s="2"/>
      <c r="C616" s="3"/>
      <c r="D616" s="3"/>
    </row>
    <row r="617" spans="1:4" x14ac:dyDescent="0.25">
      <c r="A617" s="2"/>
      <c r="C617" s="3"/>
      <c r="D617" s="3"/>
    </row>
    <row r="618" spans="1:4" x14ac:dyDescent="0.25">
      <c r="A618" s="2"/>
      <c r="C618" s="3"/>
      <c r="D618" s="3"/>
    </row>
    <row r="619" spans="1:4" x14ac:dyDescent="0.25">
      <c r="A619" s="2"/>
      <c r="C619" s="3"/>
      <c r="D619" s="3"/>
    </row>
    <row r="620" spans="1:4" x14ac:dyDescent="0.25">
      <c r="A620" s="2"/>
      <c r="C620" s="3"/>
      <c r="D620" s="3"/>
    </row>
    <row r="621" spans="1:4" x14ac:dyDescent="0.25">
      <c r="A621" s="2"/>
      <c r="C621" s="3"/>
      <c r="D621" s="3"/>
    </row>
    <row r="622" spans="1:4" x14ac:dyDescent="0.25">
      <c r="A622" s="2"/>
      <c r="C622" s="3"/>
      <c r="D622" s="3"/>
    </row>
    <row r="623" spans="1:4" x14ac:dyDescent="0.25">
      <c r="A623" s="2"/>
      <c r="C623" s="3"/>
      <c r="D623" s="3"/>
    </row>
    <row r="624" spans="1:4" x14ac:dyDescent="0.25">
      <c r="A624" s="2"/>
      <c r="C624" s="3"/>
      <c r="D624" s="3"/>
    </row>
    <row r="625" spans="1:4" x14ac:dyDescent="0.25">
      <c r="A625" s="2"/>
      <c r="C625" s="3"/>
      <c r="D625" s="3"/>
    </row>
    <row r="626" spans="1:4" x14ac:dyDescent="0.25">
      <c r="A626" s="2"/>
      <c r="C626" s="3"/>
      <c r="D626" s="3"/>
    </row>
    <row r="627" spans="1:4" x14ac:dyDescent="0.25">
      <c r="A627" s="2"/>
      <c r="C627" s="3"/>
      <c r="D627" s="3"/>
    </row>
    <row r="628" spans="1:4" x14ac:dyDescent="0.25">
      <c r="A628" s="2"/>
      <c r="C628" s="3"/>
      <c r="D628" s="3"/>
    </row>
    <row r="629" spans="1:4" x14ac:dyDescent="0.25">
      <c r="A629" s="2"/>
      <c r="C629" s="3"/>
      <c r="D629" s="3"/>
    </row>
    <row r="630" spans="1:4" x14ac:dyDescent="0.25">
      <c r="A630" s="2"/>
      <c r="C630" s="3"/>
      <c r="D630" s="3"/>
    </row>
    <row r="631" spans="1:4" x14ac:dyDescent="0.25">
      <c r="A631" s="2"/>
      <c r="C631" s="3"/>
      <c r="D631" s="3"/>
    </row>
    <row r="632" spans="1:4" x14ac:dyDescent="0.25">
      <c r="A632" s="2"/>
      <c r="C632" s="3"/>
      <c r="D632" s="3"/>
    </row>
    <row r="633" spans="1:4" x14ac:dyDescent="0.25">
      <c r="A633" s="2"/>
      <c r="C633" s="3"/>
      <c r="D633" s="3"/>
    </row>
    <row r="634" spans="1:4" x14ac:dyDescent="0.25">
      <c r="A634" s="2"/>
      <c r="C634" s="3"/>
      <c r="D634" s="3"/>
    </row>
    <row r="635" spans="1:4" x14ac:dyDescent="0.25">
      <c r="A635" s="2"/>
      <c r="C635" s="3"/>
      <c r="D635" s="3"/>
    </row>
    <row r="636" spans="1:4" x14ac:dyDescent="0.25">
      <c r="A636" s="2"/>
      <c r="C636" s="3"/>
      <c r="D636" s="3"/>
    </row>
    <row r="637" spans="1:4" x14ac:dyDescent="0.25">
      <c r="A637" s="2"/>
      <c r="C637" s="3"/>
      <c r="D637" s="3"/>
    </row>
    <row r="638" spans="1:4" x14ac:dyDescent="0.25">
      <c r="A638" s="2"/>
      <c r="C638" s="3"/>
      <c r="D638" s="3"/>
    </row>
    <row r="639" spans="1:4" x14ac:dyDescent="0.25">
      <c r="A639" s="2"/>
      <c r="C639" s="3"/>
      <c r="D639" s="3"/>
    </row>
    <row r="640" spans="1:4" x14ac:dyDescent="0.25">
      <c r="A640" s="2"/>
      <c r="C640" s="3"/>
      <c r="D640" s="3"/>
    </row>
    <row r="641" spans="1:4" x14ac:dyDescent="0.25">
      <c r="A641" s="2"/>
      <c r="C641" s="3"/>
      <c r="D641" s="3"/>
    </row>
    <row r="642" spans="1:4" x14ac:dyDescent="0.25">
      <c r="A642" s="2"/>
      <c r="C642" s="3"/>
      <c r="D642" s="3"/>
    </row>
    <row r="643" spans="1:4" x14ac:dyDescent="0.25">
      <c r="A643" s="2"/>
      <c r="C643" s="3"/>
      <c r="D643" s="3"/>
    </row>
    <row r="644" spans="1:4" x14ac:dyDescent="0.25">
      <c r="A644" s="2"/>
      <c r="C644" s="3"/>
      <c r="D644" s="3"/>
    </row>
    <row r="645" spans="1:4" x14ac:dyDescent="0.25">
      <c r="A645" s="2"/>
      <c r="C645" s="3"/>
      <c r="D645" s="3"/>
    </row>
    <row r="646" spans="1:4" x14ac:dyDescent="0.25">
      <c r="A646" s="2"/>
      <c r="C646" s="3"/>
      <c r="D646" s="3"/>
    </row>
    <row r="647" spans="1:4" x14ac:dyDescent="0.25">
      <c r="A647" s="2"/>
      <c r="C647" s="3"/>
      <c r="D647" s="3"/>
    </row>
    <row r="648" spans="1:4" x14ac:dyDescent="0.25">
      <c r="A648" s="2"/>
      <c r="C648" s="3"/>
      <c r="D648" s="3"/>
    </row>
    <row r="649" spans="1:4" x14ac:dyDescent="0.25">
      <c r="A649" s="2"/>
      <c r="C649" s="3"/>
      <c r="D649" s="3"/>
    </row>
    <row r="650" spans="1:4" x14ac:dyDescent="0.25">
      <c r="A650" s="2"/>
      <c r="C650" s="3"/>
      <c r="D650" s="3"/>
    </row>
    <row r="651" spans="1:4" x14ac:dyDescent="0.25">
      <c r="A651" s="2"/>
      <c r="C651" s="3"/>
      <c r="D651" s="3"/>
    </row>
    <row r="652" spans="1:4" x14ac:dyDescent="0.25">
      <c r="A652" s="2"/>
      <c r="C652" s="3"/>
      <c r="D652" s="3"/>
    </row>
    <row r="653" spans="1:4" x14ac:dyDescent="0.25">
      <c r="A653" s="2"/>
      <c r="C653" s="3"/>
      <c r="D653" s="3"/>
    </row>
    <row r="654" spans="1:4" x14ac:dyDescent="0.25">
      <c r="A654" s="2"/>
      <c r="C654" s="3"/>
      <c r="D654" s="3"/>
    </row>
    <row r="655" spans="1:4" x14ac:dyDescent="0.25">
      <c r="A655" s="2"/>
      <c r="C655" s="3"/>
      <c r="D655" s="3"/>
    </row>
    <row r="656" spans="1:4" x14ac:dyDescent="0.25">
      <c r="A656" s="2"/>
      <c r="C656" s="3"/>
      <c r="D656" s="3"/>
    </row>
    <row r="657" spans="1:4" x14ac:dyDescent="0.25">
      <c r="A657" s="2"/>
      <c r="C657" s="3"/>
      <c r="D657" s="3"/>
    </row>
    <row r="658" spans="1:4" x14ac:dyDescent="0.25">
      <c r="A658" s="2"/>
      <c r="C658" s="3"/>
      <c r="D658" s="3"/>
    </row>
    <row r="659" spans="1:4" x14ac:dyDescent="0.25">
      <c r="A659" s="2"/>
      <c r="C659" s="3"/>
      <c r="D659" s="3"/>
    </row>
    <row r="660" spans="1:4" x14ac:dyDescent="0.25">
      <c r="A660" s="2"/>
      <c r="C660" s="3"/>
      <c r="D660" s="3"/>
    </row>
    <row r="661" spans="1:4" x14ac:dyDescent="0.25">
      <c r="A661" s="2"/>
      <c r="C661" s="3"/>
      <c r="D661" s="3"/>
    </row>
    <row r="662" spans="1:4" x14ac:dyDescent="0.25">
      <c r="A662" s="2"/>
      <c r="C662" s="3"/>
      <c r="D662" s="3"/>
    </row>
    <row r="663" spans="1:4" x14ac:dyDescent="0.25">
      <c r="A663" s="2"/>
      <c r="C663" s="3"/>
      <c r="D663" s="3"/>
    </row>
    <row r="664" spans="1:4" x14ac:dyDescent="0.25">
      <c r="A664" s="2"/>
      <c r="C664" s="3"/>
      <c r="D664" s="3"/>
    </row>
    <row r="665" spans="1:4" x14ac:dyDescent="0.25">
      <c r="A665" s="2"/>
      <c r="C665" s="3"/>
      <c r="D665" s="3"/>
    </row>
    <row r="666" spans="1:4" x14ac:dyDescent="0.25">
      <c r="A666" s="2"/>
      <c r="C666" s="3"/>
      <c r="D666" s="3"/>
    </row>
    <row r="667" spans="1:4" x14ac:dyDescent="0.25">
      <c r="A667" s="2"/>
      <c r="C667" s="3"/>
      <c r="D667" s="3"/>
    </row>
    <row r="668" spans="1:4" x14ac:dyDescent="0.25">
      <c r="A668" s="2"/>
      <c r="C668" s="3"/>
      <c r="D668" s="3"/>
    </row>
    <row r="669" spans="1:4" x14ac:dyDescent="0.25">
      <c r="A669" s="2"/>
      <c r="C669" s="3"/>
      <c r="D669" s="3"/>
    </row>
    <row r="670" spans="1:4" x14ac:dyDescent="0.25">
      <c r="A670" s="2"/>
      <c r="C670" s="3"/>
      <c r="D670" s="3"/>
    </row>
    <row r="671" spans="1:4" x14ac:dyDescent="0.25">
      <c r="A671" s="2"/>
      <c r="C671" s="3"/>
      <c r="D671" s="3"/>
    </row>
    <row r="672" spans="1:4" x14ac:dyDescent="0.25">
      <c r="A672" s="2"/>
      <c r="C672" s="3"/>
      <c r="D672" s="3"/>
    </row>
    <row r="673" spans="1:4" x14ac:dyDescent="0.25">
      <c r="A673" s="2"/>
      <c r="C673" s="3"/>
      <c r="D673" s="3"/>
    </row>
    <row r="674" spans="1:4" x14ac:dyDescent="0.25">
      <c r="A674" s="2"/>
      <c r="C674" s="3"/>
      <c r="D674" s="3"/>
    </row>
    <row r="675" spans="1:4" x14ac:dyDescent="0.25">
      <c r="A675" s="2"/>
      <c r="C675" s="3"/>
      <c r="D675" s="3"/>
    </row>
    <row r="676" spans="1:4" x14ac:dyDescent="0.25">
      <c r="A676" s="2"/>
      <c r="C676" s="3"/>
      <c r="D676" s="3"/>
    </row>
    <row r="677" spans="1:4" x14ac:dyDescent="0.25">
      <c r="A677" s="2"/>
      <c r="C677" s="3"/>
      <c r="D677" s="3"/>
    </row>
    <row r="678" spans="1:4" x14ac:dyDescent="0.25">
      <c r="A678" s="2"/>
      <c r="C678" s="3"/>
      <c r="D678" s="3"/>
    </row>
    <row r="679" spans="1:4" x14ac:dyDescent="0.25">
      <c r="A679" s="2"/>
      <c r="C679" s="3"/>
      <c r="D679" s="3"/>
    </row>
    <row r="680" spans="1:4" x14ac:dyDescent="0.25">
      <c r="A680" s="2"/>
      <c r="C680" s="3"/>
      <c r="D680" s="3"/>
    </row>
    <row r="681" spans="1:4" x14ac:dyDescent="0.25">
      <c r="A681" s="2"/>
      <c r="C681" s="3"/>
      <c r="D681" s="3"/>
    </row>
    <row r="682" spans="1:4" x14ac:dyDescent="0.25">
      <c r="A682" s="2"/>
      <c r="C682" s="3"/>
      <c r="D682" s="3"/>
    </row>
    <row r="683" spans="1:4" x14ac:dyDescent="0.25">
      <c r="A683" s="2"/>
      <c r="C683" s="3"/>
      <c r="D683" s="3"/>
    </row>
    <row r="684" spans="1:4" x14ac:dyDescent="0.25">
      <c r="A684" s="2"/>
      <c r="C684" s="3"/>
      <c r="D684" s="3"/>
    </row>
    <row r="685" spans="1:4" x14ac:dyDescent="0.25">
      <c r="A685" s="2"/>
      <c r="C685" s="3"/>
      <c r="D685" s="3"/>
    </row>
    <row r="686" spans="1:4" x14ac:dyDescent="0.25">
      <c r="A686" s="2"/>
      <c r="C686" s="3"/>
      <c r="D686" s="3"/>
    </row>
    <row r="687" spans="1:4" x14ac:dyDescent="0.25">
      <c r="A687" s="2"/>
      <c r="C687" s="3"/>
      <c r="D687" s="3"/>
    </row>
    <row r="688" spans="1:4" x14ac:dyDescent="0.25">
      <c r="A688" s="2"/>
      <c r="C688" s="3"/>
      <c r="D688" s="3"/>
    </row>
    <row r="689" spans="1:4" x14ac:dyDescent="0.25">
      <c r="A689" s="2"/>
      <c r="C689" s="3"/>
      <c r="D689" s="3"/>
    </row>
    <row r="690" spans="1:4" x14ac:dyDescent="0.25">
      <c r="A690" s="2"/>
      <c r="C690" s="3"/>
      <c r="D690" s="3"/>
    </row>
    <row r="691" spans="1:4" x14ac:dyDescent="0.25">
      <c r="A691" s="2"/>
      <c r="C691" s="3"/>
      <c r="D691" s="3"/>
    </row>
    <row r="692" spans="1:4" x14ac:dyDescent="0.25">
      <c r="A692" s="2"/>
      <c r="C692" s="3"/>
      <c r="D692" s="3"/>
    </row>
    <row r="693" spans="1:4" x14ac:dyDescent="0.25">
      <c r="A693" s="2"/>
      <c r="C693" s="3"/>
      <c r="D693" s="3"/>
    </row>
    <row r="694" spans="1:4" x14ac:dyDescent="0.25">
      <c r="A694" s="2"/>
      <c r="C694" s="3"/>
      <c r="D694" s="3"/>
    </row>
    <row r="695" spans="1:4" x14ac:dyDescent="0.25">
      <c r="A695" s="2"/>
      <c r="C695" s="3"/>
      <c r="D695" s="3"/>
    </row>
    <row r="696" spans="1:4" x14ac:dyDescent="0.25">
      <c r="A696" s="2"/>
      <c r="C696" s="3"/>
      <c r="D696" s="3"/>
    </row>
    <row r="697" spans="1:4" x14ac:dyDescent="0.25">
      <c r="A697" s="2"/>
      <c r="C697" s="3"/>
      <c r="D697" s="3"/>
    </row>
    <row r="698" spans="1:4" x14ac:dyDescent="0.25">
      <c r="A698" s="2"/>
      <c r="C698" s="3"/>
      <c r="D698" s="3"/>
    </row>
    <row r="699" spans="1:4" x14ac:dyDescent="0.25">
      <c r="A699" s="2"/>
      <c r="C699" s="3"/>
      <c r="D699" s="3"/>
    </row>
    <row r="700" spans="1:4" x14ac:dyDescent="0.25">
      <c r="A700" s="2"/>
      <c r="C700" s="3"/>
      <c r="D700" s="3"/>
    </row>
    <row r="701" spans="1:4" x14ac:dyDescent="0.25">
      <c r="A701" s="2"/>
      <c r="C701" s="3"/>
      <c r="D701" s="3"/>
    </row>
    <row r="702" spans="1:4" x14ac:dyDescent="0.25">
      <c r="A702" s="2"/>
      <c r="C702" s="3"/>
      <c r="D702" s="3"/>
    </row>
    <row r="703" spans="1:4" x14ac:dyDescent="0.25">
      <c r="A703" s="2"/>
      <c r="C703" s="3"/>
      <c r="D703" s="3"/>
    </row>
    <row r="704" spans="1:4" x14ac:dyDescent="0.25">
      <c r="A704" s="2"/>
      <c r="C704" s="3"/>
      <c r="D704" s="3"/>
    </row>
    <row r="705" spans="1:4" x14ac:dyDescent="0.25">
      <c r="A705" s="2"/>
      <c r="C705" s="3"/>
      <c r="D705" s="3"/>
    </row>
    <row r="706" spans="1:4" x14ac:dyDescent="0.25">
      <c r="A706" s="2"/>
      <c r="C706" s="3"/>
      <c r="D706" s="3"/>
    </row>
    <row r="707" spans="1:4" x14ac:dyDescent="0.25">
      <c r="A707" s="2"/>
      <c r="C707" s="3"/>
      <c r="D707" s="3"/>
    </row>
    <row r="708" spans="1:4" x14ac:dyDescent="0.25">
      <c r="A708" s="2"/>
      <c r="C708" s="3"/>
      <c r="D708" s="3"/>
    </row>
    <row r="709" spans="1:4" x14ac:dyDescent="0.25">
      <c r="A709" s="2"/>
      <c r="C709" s="3"/>
      <c r="D709" s="3"/>
    </row>
    <row r="710" spans="1:4" x14ac:dyDescent="0.25">
      <c r="A710" s="2"/>
      <c r="C710" s="3"/>
      <c r="D710" s="3"/>
    </row>
    <row r="711" spans="1:4" x14ac:dyDescent="0.25">
      <c r="A711" s="2"/>
      <c r="C711" s="3"/>
      <c r="D711" s="3"/>
    </row>
    <row r="712" spans="1:4" x14ac:dyDescent="0.25">
      <c r="A712" s="2"/>
      <c r="C712" s="3"/>
      <c r="D712" s="3"/>
    </row>
    <row r="713" spans="1:4" x14ac:dyDescent="0.25">
      <c r="A713" s="2"/>
      <c r="C713" s="3"/>
      <c r="D713" s="3"/>
    </row>
    <row r="714" spans="1:4" x14ac:dyDescent="0.25">
      <c r="A714" s="2"/>
      <c r="C714" s="3"/>
      <c r="D714" s="3"/>
    </row>
    <row r="715" spans="1:4" x14ac:dyDescent="0.25">
      <c r="A715" s="2"/>
      <c r="C715" s="3"/>
      <c r="D715" s="3"/>
    </row>
    <row r="716" spans="1:4" x14ac:dyDescent="0.25">
      <c r="A716" s="2"/>
      <c r="C716" s="3"/>
      <c r="D716" s="3"/>
    </row>
    <row r="717" spans="1:4" x14ac:dyDescent="0.25">
      <c r="A717" s="2"/>
      <c r="C717" s="3"/>
      <c r="D717" s="3"/>
    </row>
    <row r="718" spans="1:4" x14ac:dyDescent="0.25">
      <c r="A718" s="2"/>
      <c r="C718" s="3"/>
      <c r="D718" s="3"/>
    </row>
    <row r="719" spans="1:4" x14ac:dyDescent="0.25">
      <c r="A719" s="2"/>
      <c r="C719" s="3"/>
      <c r="D719" s="3"/>
    </row>
    <row r="720" spans="1:4" x14ac:dyDescent="0.25">
      <c r="A720" s="2"/>
      <c r="C720" s="3"/>
      <c r="D720" s="3"/>
    </row>
    <row r="721" spans="1:4" x14ac:dyDescent="0.25">
      <c r="A721" s="2"/>
      <c r="C721" s="3"/>
      <c r="D721" s="3"/>
    </row>
    <row r="722" spans="1:4" x14ac:dyDescent="0.25">
      <c r="A722" s="2"/>
      <c r="C722" s="3"/>
      <c r="D722" s="3"/>
    </row>
    <row r="723" spans="1:4" x14ac:dyDescent="0.25">
      <c r="A723" s="2"/>
      <c r="C723" s="3"/>
      <c r="D723" s="3"/>
    </row>
    <row r="724" spans="1:4" x14ac:dyDescent="0.25">
      <c r="A724" s="2"/>
      <c r="C724" s="3"/>
      <c r="D724" s="3"/>
    </row>
    <row r="725" spans="1:4" x14ac:dyDescent="0.25">
      <c r="A725" s="2"/>
      <c r="C725" s="3"/>
      <c r="D725" s="3"/>
    </row>
    <row r="726" spans="1:4" x14ac:dyDescent="0.25">
      <c r="A726" s="2"/>
      <c r="C726" s="3"/>
      <c r="D726" s="3"/>
    </row>
    <row r="727" spans="1:4" x14ac:dyDescent="0.25">
      <c r="A727" s="2"/>
      <c r="C727" s="3"/>
      <c r="D727" s="3"/>
    </row>
    <row r="728" spans="1:4" x14ac:dyDescent="0.25">
      <c r="A728" s="2"/>
      <c r="C728" s="3"/>
      <c r="D728" s="3"/>
    </row>
    <row r="729" spans="1:4" x14ac:dyDescent="0.25">
      <c r="A729" s="2"/>
      <c r="C729" s="3"/>
      <c r="D729" s="3"/>
    </row>
    <row r="730" spans="1:4" x14ac:dyDescent="0.25">
      <c r="A730" s="2"/>
      <c r="C730" s="3"/>
      <c r="D730" s="3"/>
    </row>
    <row r="731" spans="1:4" x14ac:dyDescent="0.25">
      <c r="A731" s="2"/>
      <c r="C731" s="3"/>
      <c r="D731" s="3"/>
    </row>
    <row r="732" spans="1:4" x14ac:dyDescent="0.25">
      <c r="A732" s="2"/>
      <c r="C732" s="3"/>
      <c r="D732" s="3"/>
    </row>
    <row r="733" spans="1:4" x14ac:dyDescent="0.25">
      <c r="A733" s="2"/>
      <c r="C733" s="3"/>
      <c r="D733" s="3"/>
    </row>
    <row r="734" spans="1:4" x14ac:dyDescent="0.25">
      <c r="A734" s="2"/>
      <c r="C734" s="3"/>
      <c r="D734" s="3"/>
    </row>
    <row r="735" spans="1:4" x14ac:dyDescent="0.25">
      <c r="A735" s="2"/>
      <c r="C735" s="3"/>
      <c r="D735" s="3"/>
    </row>
    <row r="736" spans="1:4" x14ac:dyDescent="0.25">
      <c r="A736" s="2"/>
      <c r="C736" s="3"/>
      <c r="D736" s="3"/>
    </row>
    <row r="737" spans="1:4" x14ac:dyDescent="0.25">
      <c r="A737" s="2"/>
      <c r="C737" s="3"/>
      <c r="D737" s="3"/>
    </row>
    <row r="738" spans="1:4" x14ac:dyDescent="0.25">
      <c r="A738" s="2"/>
      <c r="C738" s="3"/>
      <c r="D738" s="3"/>
    </row>
    <row r="739" spans="1:4" x14ac:dyDescent="0.25">
      <c r="A739" s="2"/>
      <c r="C739" s="3"/>
      <c r="D739" s="3"/>
    </row>
    <row r="740" spans="1:4" x14ac:dyDescent="0.25">
      <c r="A740" s="2"/>
      <c r="C740" s="3"/>
      <c r="D740" s="3"/>
    </row>
    <row r="741" spans="1:4" x14ac:dyDescent="0.25">
      <c r="A741" s="2"/>
      <c r="C741" s="3"/>
      <c r="D741" s="3"/>
    </row>
    <row r="742" spans="1:4" x14ac:dyDescent="0.25">
      <c r="A742" s="2"/>
      <c r="C742" s="3"/>
      <c r="D742" s="3"/>
    </row>
    <row r="743" spans="1:4" x14ac:dyDescent="0.25">
      <c r="A743" s="2"/>
      <c r="C743" s="3"/>
      <c r="D743" s="3"/>
    </row>
    <row r="744" spans="1:4" x14ac:dyDescent="0.25">
      <c r="A744" s="2"/>
      <c r="C744" s="3"/>
      <c r="D744" s="3"/>
    </row>
    <row r="745" spans="1:4" x14ac:dyDescent="0.25">
      <c r="A745" s="2"/>
      <c r="C745" s="3"/>
      <c r="D745" s="3"/>
    </row>
    <row r="746" spans="1:4" x14ac:dyDescent="0.25">
      <c r="A746" s="2"/>
      <c r="C746" s="3"/>
      <c r="D746" s="3"/>
    </row>
    <row r="747" spans="1:4" x14ac:dyDescent="0.25">
      <c r="A747" s="2"/>
      <c r="C747" s="3"/>
      <c r="D747" s="3"/>
    </row>
    <row r="748" spans="1:4" x14ac:dyDescent="0.25">
      <c r="A748" s="2"/>
      <c r="C748" s="3"/>
      <c r="D748" s="3"/>
    </row>
    <row r="749" spans="1:4" x14ac:dyDescent="0.25">
      <c r="A749" s="2"/>
      <c r="C749" s="3"/>
      <c r="D749" s="3"/>
    </row>
    <row r="750" spans="1:4" x14ac:dyDescent="0.25">
      <c r="A750" s="2"/>
      <c r="C750" s="3"/>
      <c r="D750" s="3"/>
    </row>
    <row r="751" spans="1:4" x14ac:dyDescent="0.25">
      <c r="A751" s="2"/>
      <c r="C751" s="3"/>
      <c r="D751" s="3"/>
    </row>
    <row r="752" spans="1:4" x14ac:dyDescent="0.25">
      <c r="A752" s="2"/>
      <c r="C752" s="3"/>
      <c r="D752" s="3"/>
    </row>
    <row r="753" spans="1:4" x14ac:dyDescent="0.25">
      <c r="A753" s="2"/>
      <c r="C753" s="3"/>
      <c r="D753" s="3"/>
    </row>
    <row r="754" spans="1:4" x14ac:dyDescent="0.25">
      <c r="A754" s="2"/>
      <c r="C754" s="3"/>
      <c r="D754" s="3"/>
    </row>
    <row r="755" spans="1:4" x14ac:dyDescent="0.25">
      <c r="A755" s="2"/>
      <c r="C755" s="3"/>
      <c r="D755" s="3"/>
    </row>
    <row r="756" spans="1:4" x14ac:dyDescent="0.25">
      <c r="A756" s="2"/>
      <c r="C756" s="3"/>
      <c r="D756" s="3"/>
    </row>
    <row r="757" spans="1:4" x14ac:dyDescent="0.25">
      <c r="A757" s="2"/>
      <c r="C757" s="3"/>
      <c r="D757" s="3"/>
    </row>
    <row r="758" spans="1:4" x14ac:dyDescent="0.25">
      <c r="A758" s="2"/>
      <c r="C758" s="3"/>
      <c r="D758" s="3"/>
    </row>
    <row r="759" spans="1:4" x14ac:dyDescent="0.25">
      <c r="A759" s="2"/>
      <c r="C759" s="3"/>
      <c r="D759" s="3"/>
    </row>
    <row r="760" spans="1:4" x14ac:dyDescent="0.25">
      <c r="A760" s="2"/>
      <c r="C760" s="3"/>
      <c r="D760" s="3"/>
    </row>
    <row r="761" spans="1:4" x14ac:dyDescent="0.25">
      <c r="A761" s="2"/>
      <c r="C761" s="3"/>
      <c r="D761" s="3"/>
    </row>
    <row r="762" spans="1:4" x14ac:dyDescent="0.25">
      <c r="A762" s="2"/>
      <c r="C762" s="3"/>
      <c r="D762" s="3"/>
    </row>
    <row r="763" spans="1:4" x14ac:dyDescent="0.25">
      <c r="A763" s="2"/>
      <c r="C763" s="3"/>
      <c r="D763" s="3"/>
    </row>
    <row r="764" spans="1:4" x14ac:dyDescent="0.25">
      <c r="A764" s="2"/>
      <c r="C764" s="3"/>
      <c r="D764" s="3"/>
    </row>
    <row r="765" spans="1:4" x14ac:dyDescent="0.25">
      <c r="A765" s="2"/>
      <c r="C765" s="3"/>
      <c r="D765" s="3"/>
    </row>
    <row r="766" spans="1:4" x14ac:dyDescent="0.25">
      <c r="A766" s="2"/>
      <c r="C766" s="3"/>
      <c r="D766" s="3"/>
    </row>
    <row r="767" spans="1:4" x14ac:dyDescent="0.25">
      <c r="A767" s="2"/>
      <c r="C767" s="3"/>
      <c r="D767" s="3"/>
    </row>
    <row r="768" spans="1:4" x14ac:dyDescent="0.25">
      <c r="A768" s="2"/>
      <c r="C768" s="3"/>
      <c r="D768" s="3"/>
    </row>
    <row r="769" spans="1:4" x14ac:dyDescent="0.25">
      <c r="A769" s="2"/>
      <c r="C769" s="3"/>
      <c r="D769" s="3"/>
    </row>
    <row r="770" spans="1:4" x14ac:dyDescent="0.25">
      <c r="A770" s="2"/>
      <c r="C770" s="3"/>
      <c r="D770" s="3"/>
    </row>
    <row r="771" spans="1:4" x14ac:dyDescent="0.25">
      <c r="A771" s="2"/>
      <c r="C771" s="3"/>
      <c r="D771" s="3"/>
    </row>
    <row r="772" spans="1:4" x14ac:dyDescent="0.25">
      <c r="A772" s="2"/>
      <c r="C772" s="3"/>
      <c r="D772" s="3"/>
    </row>
    <row r="773" spans="1:4" x14ac:dyDescent="0.25">
      <c r="A773" s="2"/>
      <c r="C773" s="3"/>
      <c r="D773" s="3"/>
    </row>
    <row r="774" spans="1:4" x14ac:dyDescent="0.25">
      <c r="A774" s="2"/>
      <c r="C774" s="3"/>
      <c r="D774" s="3"/>
    </row>
    <row r="775" spans="1:4" x14ac:dyDescent="0.25">
      <c r="A775" s="2"/>
      <c r="C775" s="3"/>
      <c r="D775" s="3"/>
    </row>
    <row r="776" spans="1:4" x14ac:dyDescent="0.25">
      <c r="A776" s="2"/>
      <c r="C776" s="3"/>
      <c r="D776" s="3"/>
    </row>
    <row r="777" spans="1:4" x14ac:dyDescent="0.25">
      <c r="A777" s="2"/>
      <c r="C777" s="3"/>
      <c r="D777" s="3"/>
    </row>
    <row r="778" spans="1:4" x14ac:dyDescent="0.25">
      <c r="A778" s="2"/>
      <c r="C778" s="3"/>
      <c r="D778" s="3"/>
    </row>
    <row r="779" spans="1:4" x14ac:dyDescent="0.25">
      <c r="A779" s="2"/>
      <c r="C779" s="3"/>
      <c r="D779" s="3"/>
    </row>
    <row r="780" spans="1:4" x14ac:dyDescent="0.25">
      <c r="A780" s="2"/>
      <c r="C780" s="3"/>
      <c r="D780" s="3"/>
    </row>
    <row r="781" spans="1:4" x14ac:dyDescent="0.25">
      <c r="A781" s="2"/>
      <c r="C781" s="3"/>
      <c r="D781" s="3"/>
    </row>
    <row r="782" spans="1:4" x14ac:dyDescent="0.25">
      <c r="A782" s="2"/>
      <c r="C782" s="3"/>
      <c r="D782" s="3"/>
    </row>
    <row r="783" spans="1:4" x14ac:dyDescent="0.25">
      <c r="A783" s="2"/>
      <c r="C783" s="3"/>
      <c r="D783" s="3"/>
    </row>
    <row r="784" spans="1:4" x14ac:dyDescent="0.25">
      <c r="A784" s="2"/>
      <c r="C784" s="3"/>
      <c r="D784" s="3"/>
    </row>
    <row r="785" spans="1:4" x14ac:dyDescent="0.25">
      <c r="A785" s="2"/>
      <c r="C785" s="3"/>
      <c r="D785" s="3"/>
    </row>
    <row r="786" spans="1:4" x14ac:dyDescent="0.25">
      <c r="A786" s="2"/>
      <c r="C786" s="3"/>
      <c r="D786" s="3"/>
    </row>
    <row r="787" spans="1:4" x14ac:dyDescent="0.25">
      <c r="A787" s="2"/>
      <c r="C787" s="3"/>
      <c r="D787" s="3"/>
    </row>
    <row r="788" spans="1:4" x14ac:dyDescent="0.25">
      <c r="A788" s="2"/>
      <c r="C788" s="3"/>
      <c r="D788" s="3"/>
    </row>
    <row r="789" spans="1:4" x14ac:dyDescent="0.25">
      <c r="A789" s="2"/>
      <c r="C789" s="3"/>
      <c r="D789" s="3"/>
    </row>
    <row r="790" spans="1:4" x14ac:dyDescent="0.25">
      <c r="A790" s="2"/>
      <c r="C790" s="3"/>
      <c r="D790" s="3"/>
    </row>
    <row r="791" spans="1:4" x14ac:dyDescent="0.25">
      <c r="A791" s="2"/>
      <c r="C791" s="3"/>
      <c r="D791" s="3"/>
    </row>
    <row r="792" spans="1:4" x14ac:dyDescent="0.25">
      <c r="A792" s="2"/>
      <c r="C792" s="3"/>
      <c r="D792" s="3"/>
    </row>
    <row r="793" spans="1:4" x14ac:dyDescent="0.25">
      <c r="A793" s="2"/>
      <c r="C793" s="3"/>
      <c r="D793" s="3"/>
    </row>
    <row r="794" spans="1:4" x14ac:dyDescent="0.25">
      <c r="A794" s="2"/>
      <c r="C794" s="3"/>
      <c r="D794" s="3"/>
    </row>
    <row r="795" spans="1:4" x14ac:dyDescent="0.25">
      <c r="A795" s="2"/>
      <c r="C795" s="3"/>
      <c r="D795" s="3"/>
    </row>
    <row r="796" spans="1:4" x14ac:dyDescent="0.25">
      <c r="A796" s="2"/>
      <c r="C796" s="3"/>
      <c r="D796" s="3"/>
    </row>
    <row r="797" spans="1:4" x14ac:dyDescent="0.25">
      <c r="A797" s="2"/>
      <c r="C797" s="3"/>
      <c r="D797" s="3"/>
    </row>
    <row r="798" spans="1:4" x14ac:dyDescent="0.25">
      <c r="A798" s="2"/>
      <c r="C798" s="3"/>
      <c r="D798" s="3"/>
    </row>
    <row r="799" spans="1:4" x14ac:dyDescent="0.25">
      <c r="A799" s="2"/>
      <c r="C799" s="3"/>
      <c r="D799" s="3"/>
    </row>
    <row r="800" spans="1:4" x14ac:dyDescent="0.25">
      <c r="A800" s="2"/>
      <c r="C800" s="3"/>
      <c r="D800" s="3"/>
    </row>
    <row r="801" spans="1:4" x14ac:dyDescent="0.25">
      <c r="A801" s="2"/>
      <c r="C801" s="3"/>
      <c r="D801" s="3"/>
    </row>
    <row r="802" spans="1:4" x14ac:dyDescent="0.25">
      <c r="A802" s="2"/>
      <c r="C802" s="3"/>
      <c r="D802" s="3"/>
    </row>
    <row r="803" spans="1:4" x14ac:dyDescent="0.25">
      <c r="A803" s="2"/>
      <c r="C803" s="3"/>
      <c r="D803" s="3"/>
    </row>
    <row r="804" spans="1:4" x14ac:dyDescent="0.25">
      <c r="A804" s="2"/>
      <c r="C804" s="3"/>
      <c r="D804" s="3"/>
    </row>
    <row r="805" spans="1:4" x14ac:dyDescent="0.25">
      <c r="A805" s="2"/>
      <c r="C805" s="3"/>
      <c r="D805" s="3"/>
    </row>
    <row r="806" spans="1:4" x14ac:dyDescent="0.25">
      <c r="A806" s="2"/>
      <c r="C806" s="3"/>
      <c r="D806" s="3"/>
    </row>
    <row r="807" spans="1:4" x14ac:dyDescent="0.25">
      <c r="A807" s="2"/>
      <c r="C807" s="3"/>
      <c r="D807" s="3"/>
    </row>
    <row r="808" spans="1:4" x14ac:dyDescent="0.25">
      <c r="A808" s="2"/>
      <c r="C808" s="3"/>
      <c r="D808" s="3"/>
    </row>
    <row r="809" spans="1:4" x14ac:dyDescent="0.25">
      <c r="A809" s="2"/>
      <c r="C809" s="3"/>
      <c r="D809" s="3"/>
    </row>
    <row r="810" spans="1:4" x14ac:dyDescent="0.25">
      <c r="A810" s="2"/>
      <c r="C810" s="3"/>
      <c r="D810" s="3"/>
    </row>
    <row r="811" spans="1:4" x14ac:dyDescent="0.25">
      <c r="A811" s="2"/>
      <c r="C811" s="3"/>
      <c r="D811" s="3"/>
    </row>
    <row r="812" spans="1:4" x14ac:dyDescent="0.25">
      <c r="A812" s="2"/>
      <c r="C812" s="3"/>
      <c r="D812" s="3"/>
    </row>
    <row r="813" spans="1:4" x14ac:dyDescent="0.25">
      <c r="A813" s="2"/>
      <c r="C813" s="3"/>
      <c r="D813" s="3"/>
    </row>
    <row r="814" spans="1:4" x14ac:dyDescent="0.25">
      <c r="A814" s="2"/>
      <c r="C814" s="3"/>
      <c r="D814" s="3"/>
    </row>
    <row r="815" spans="1:4" x14ac:dyDescent="0.25">
      <c r="A815" s="2"/>
      <c r="C815" s="3"/>
      <c r="D815" s="3"/>
    </row>
    <row r="816" spans="1:4" x14ac:dyDescent="0.25">
      <c r="A816" s="2"/>
      <c r="C816" s="3"/>
      <c r="D816" s="3"/>
    </row>
    <row r="817" spans="1:4" x14ac:dyDescent="0.25">
      <c r="A817" s="2"/>
      <c r="C817" s="3"/>
      <c r="D817" s="3"/>
    </row>
    <row r="818" spans="1:4" x14ac:dyDescent="0.25">
      <c r="A818" s="2"/>
      <c r="C818" s="3"/>
      <c r="D818" s="3"/>
    </row>
    <row r="819" spans="1:4" x14ac:dyDescent="0.25">
      <c r="A819" s="2"/>
      <c r="C819" s="3"/>
      <c r="D819" s="3"/>
    </row>
    <row r="820" spans="1:4" x14ac:dyDescent="0.25">
      <c r="A820" s="2"/>
      <c r="C820" s="3"/>
      <c r="D820" s="3"/>
    </row>
    <row r="821" spans="1:4" x14ac:dyDescent="0.25">
      <c r="A821" s="2"/>
      <c r="C821" s="3"/>
      <c r="D821" s="3"/>
    </row>
    <row r="822" spans="1:4" x14ac:dyDescent="0.25">
      <c r="A822" s="2"/>
      <c r="C822" s="3"/>
      <c r="D822" s="3"/>
    </row>
    <row r="823" spans="1:4" x14ac:dyDescent="0.25">
      <c r="A823" s="2"/>
      <c r="C823" s="3"/>
      <c r="D823" s="3"/>
    </row>
    <row r="824" spans="1:4" x14ac:dyDescent="0.25">
      <c r="A824" s="2"/>
      <c r="C824" s="3"/>
      <c r="D824" s="3"/>
    </row>
    <row r="825" spans="1:4" x14ac:dyDescent="0.25">
      <c r="A825" s="2"/>
      <c r="C825" s="3"/>
      <c r="D825" s="3"/>
    </row>
    <row r="826" spans="1:4" x14ac:dyDescent="0.25">
      <c r="A826" s="2"/>
      <c r="C826" s="3"/>
      <c r="D826" s="3"/>
    </row>
    <row r="827" spans="1:4" x14ac:dyDescent="0.25">
      <c r="A827" s="2"/>
      <c r="C827" s="3"/>
      <c r="D827" s="3"/>
    </row>
    <row r="828" spans="1:4" x14ac:dyDescent="0.25">
      <c r="A828" s="2"/>
      <c r="C828" s="3"/>
      <c r="D828" s="3"/>
    </row>
    <row r="829" spans="1:4" x14ac:dyDescent="0.25">
      <c r="A829" s="2"/>
      <c r="C829" s="3"/>
      <c r="D829" s="3"/>
    </row>
    <row r="830" spans="1:4" x14ac:dyDescent="0.25">
      <c r="A830" s="2"/>
      <c r="C830" s="3"/>
      <c r="D830" s="3"/>
    </row>
    <row r="831" spans="1:4" x14ac:dyDescent="0.25">
      <c r="A831" s="2"/>
      <c r="C831" s="3"/>
      <c r="D831" s="3"/>
    </row>
    <row r="832" spans="1:4" x14ac:dyDescent="0.25">
      <c r="A832" s="2"/>
      <c r="C832" s="3"/>
      <c r="D832" s="3"/>
    </row>
    <row r="833" spans="1:4" x14ac:dyDescent="0.25">
      <c r="A833" s="2"/>
      <c r="C833" s="3"/>
      <c r="D833" s="3"/>
    </row>
    <row r="834" spans="1:4" x14ac:dyDescent="0.25">
      <c r="A834" s="2"/>
      <c r="C834" s="3"/>
      <c r="D834" s="3"/>
    </row>
    <row r="835" spans="1:4" x14ac:dyDescent="0.25">
      <c r="A835" s="2"/>
      <c r="C835" s="3"/>
      <c r="D835" s="3"/>
    </row>
    <row r="836" spans="1:4" x14ac:dyDescent="0.25">
      <c r="A836" s="2"/>
      <c r="C836" s="3"/>
      <c r="D836" s="3"/>
    </row>
    <row r="837" spans="1:4" x14ac:dyDescent="0.25">
      <c r="A837" s="2"/>
      <c r="C837" s="3"/>
      <c r="D837" s="3"/>
    </row>
    <row r="838" spans="1:4" x14ac:dyDescent="0.25">
      <c r="A838" s="2"/>
      <c r="C838" s="3"/>
      <c r="D838" s="3"/>
    </row>
    <row r="839" spans="1:4" x14ac:dyDescent="0.25">
      <c r="A839" s="2"/>
      <c r="C839" s="3"/>
      <c r="D839" s="3"/>
    </row>
    <row r="840" spans="1:4" x14ac:dyDescent="0.25">
      <c r="A840" s="2"/>
      <c r="C840" s="3"/>
      <c r="D840" s="3"/>
    </row>
    <row r="841" spans="1:4" x14ac:dyDescent="0.25">
      <c r="A841" s="2"/>
      <c r="C841" s="3"/>
      <c r="D841" s="3"/>
    </row>
    <row r="842" spans="1:4" x14ac:dyDescent="0.25">
      <c r="A842" s="2"/>
      <c r="C842" s="3"/>
      <c r="D842" s="3"/>
    </row>
    <row r="843" spans="1:4" x14ac:dyDescent="0.25">
      <c r="A843" s="2"/>
      <c r="C843" s="3"/>
      <c r="D843" s="3"/>
    </row>
    <row r="844" spans="1:4" x14ac:dyDescent="0.25">
      <c r="A844" s="2"/>
      <c r="C844" s="3"/>
      <c r="D844" s="3"/>
    </row>
    <row r="845" spans="1:4" x14ac:dyDescent="0.25">
      <c r="A845" s="2"/>
      <c r="C845" s="3"/>
      <c r="D845" s="3"/>
    </row>
    <row r="846" spans="1:4" x14ac:dyDescent="0.25">
      <c r="A846" s="2"/>
      <c r="C846" s="3"/>
      <c r="D846" s="3"/>
    </row>
    <row r="847" spans="1:4" x14ac:dyDescent="0.25">
      <c r="A847" s="2"/>
      <c r="C847" s="3"/>
      <c r="D847" s="3"/>
    </row>
    <row r="848" spans="1:4" x14ac:dyDescent="0.25">
      <c r="A848" s="2"/>
      <c r="C848" s="3"/>
      <c r="D848" s="3"/>
    </row>
    <row r="849" spans="1:4" x14ac:dyDescent="0.25">
      <c r="A849" s="2"/>
      <c r="C849" s="3"/>
      <c r="D849" s="3"/>
    </row>
    <row r="850" spans="1:4" x14ac:dyDescent="0.25">
      <c r="A850" s="2"/>
      <c r="C850" s="3"/>
      <c r="D850" s="3"/>
    </row>
    <row r="851" spans="1:4" x14ac:dyDescent="0.25">
      <c r="A851" s="2"/>
      <c r="C851" s="3"/>
      <c r="D851" s="3"/>
    </row>
    <row r="852" spans="1:4" x14ac:dyDescent="0.25">
      <c r="A852" s="2"/>
      <c r="C852" s="3"/>
      <c r="D852" s="3"/>
    </row>
    <row r="853" spans="1:4" x14ac:dyDescent="0.25">
      <c r="A853" s="2"/>
      <c r="C853" s="3"/>
      <c r="D853" s="3"/>
    </row>
    <row r="854" spans="1:4" x14ac:dyDescent="0.25">
      <c r="A854" s="2"/>
      <c r="C854" s="3"/>
      <c r="D854" s="3"/>
    </row>
    <row r="855" spans="1:4" x14ac:dyDescent="0.25">
      <c r="A855" s="2"/>
      <c r="C855" s="3"/>
      <c r="D855" s="3"/>
    </row>
    <row r="856" spans="1:4" x14ac:dyDescent="0.25">
      <c r="A856" s="2"/>
      <c r="C856" s="3"/>
      <c r="D856" s="3"/>
    </row>
    <row r="857" spans="1:4" x14ac:dyDescent="0.25">
      <c r="A857" s="2"/>
      <c r="C857" s="3"/>
      <c r="D857" s="3"/>
    </row>
    <row r="858" spans="1:4" x14ac:dyDescent="0.25">
      <c r="A858" s="2"/>
      <c r="C858" s="3"/>
      <c r="D858" s="3"/>
    </row>
    <row r="859" spans="1:4" x14ac:dyDescent="0.25">
      <c r="A859" s="2"/>
      <c r="C859" s="3"/>
      <c r="D859" s="3"/>
    </row>
    <row r="860" spans="1:4" x14ac:dyDescent="0.25">
      <c r="A860" s="2"/>
      <c r="C860" s="3"/>
      <c r="D860" s="3"/>
    </row>
    <row r="861" spans="1:4" x14ac:dyDescent="0.25">
      <c r="A861" s="2"/>
      <c r="C861" s="3"/>
      <c r="D861" s="3"/>
    </row>
    <row r="862" spans="1:4" x14ac:dyDescent="0.25">
      <c r="A862" s="2"/>
      <c r="C862" s="3"/>
      <c r="D862" s="3"/>
    </row>
    <row r="863" spans="1:4" x14ac:dyDescent="0.25">
      <c r="A863" s="2"/>
      <c r="C863" s="3"/>
      <c r="D863" s="3"/>
    </row>
    <row r="864" spans="1:4" x14ac:dyDescent="0.25">
      <c r="A864" s="2"/>
      <c r="C864" s="3"/>
      <c r="D864" s="3"/>
    </row>
    <row r="865" spans="1:4" x14ac:dyDescent="0.25">
      <c r="A865" s="2"/>
      <c r="C865" s="3"/>
      <c r="D865" s="3"/>
    </row>
    <row r="866" spans="1:4" x14ac:dyDescent="0.25">
      <c r="A866" s="2"/>
      <c r="C866" s="3"/>
      <c r="D866" s="3"/>
    </row>
    <row r="867" spans="1:4" x14ac:dyDescent="0.25">
      <c r="A867" s="2"/>
      <c r="C867" s="3"/>
      <c r="D867" s="3"/>
    </row>
    <row r="868" spans="1:4" x14ac:dyDescent="0.25">
      <c r="A868" s="2"/>
      <c r="C868" s="3"/>
      <c r="D868" s="3"/>
    </row>
    <row r="869" spans="1:4" x14ac:dyDescent="0.25">
      <c r="A869" s="2"/>
      <c r="C869" s="3"/>
      <c r="D869" s="3"/>
    </row>
    <row r="870" spans="1:4" x14ac:dyDescent="0.25">
      <c r="A870" s="2"/>
      <c r="C870" s="3"/>
      <c r="D870" s="3"/>
    </row>
    <row r="871" spans="1:4" x14ac:dyDescent="0.25">
      <c r="A871" s="2"/>
      <c r="C871" s="3"/>
      <c r="D871" s="3"/>
    </row>
    <row r="872" spans="1:4" x14ac:dyDescent="0.25">
      <c r="A872" s="2"/>
      <c r="C872" s="3"/>
      <c r="D872" s="3"/>
    </row>
    <row r="873" spans="1:4" x14ac:dyDescent="0.25">
      <c r="A873" s="2"/>
      <c r="C873" s="3"/>
      <c r="D873" s="3"/>
    </row>
    <row r="874" spans="1:4" x14ac:dyDescent="0.25">
      <c r="A874" s="2"/>
      <c r="C874" s="3"/>
      <c r="D874" s="3"/>
    </row>
    <row r="875" spans="1:4" x14ac:dyDescent="0.25">
      <c r="A875" s="2"/>
      <c r="C875" s="3"/>
      <c r="D875" s="3"/>
    </row>
    <row r="876" spans="1:4" x14ac:dyDescent="0.25">
      <c r="A876" s="2"/>
      <c r="C876" s="3"/>
      <c r="D876" s="3"/>
    </row>
    <row r="877" spans="1:4" x14ac:dyDescent="0.25">
      <c r="A877" s="2"/>
      <c r="C877" s="3"/>
      <c r="D877" s="3"/>
    </row>
    <row r="878" spans="1:4" x14ac:dyDescent="0.25">
      <c r="A878" s="2"/>
      <c r="C878" s="3"/>
      <c r="D878" s="3"/>
    </row>
    <row r="879" spans="1:4" x14ac:dyDescent="0.25">
      <c r="A879" s="2"/>
      <c r="C879" s="3"/>
      <c r="D879" s="3"/>
    </row>
    <row r="880" spans="1:4" x14ac:dyDescent="0.25">
      <c r="A880" s="2"/>
      <c r="C880" s="3"/>
      <c r="D880" s="3"/>
    </row>
    <row r="881" spans="1:4" x14ac:dyDescent="0.25">
      <c r="A881" s="2"/>
      <c r="C881" s="3"/>
      <c r="D881" s="3"/>
    </row>
    <row r="882" spans="1:4" x14ac:dyDescent="0.25">
      <c r="A882" s="2"/>
      <c r="C882" s="3"/>
      <c r="D882" s="3"/>
    </row>
    <row r="883" spans="1:4" x14ac:dyDescent="0.25">
      <c r="A883" s="2"/>
      <c r="C883" s="3"/>
      <c r="D883" s="3"/>
    </row>
    <row r="884" spans="1:4" x14ac:dyDescent="0.25">
      <c r="A884" s="2"/>
      <c r="C884" s="3"/>
      <c r="D884" s="3"/>
    </row>
    <row r="885" spans="1:4" x14ac:dyDescent="0.25">
      <c r="A885" s="2"/>
      <c r="C885" s="3"/>
      <c r="D885" s="3"/>
    </row>
    <row r="886" spans="1:4" x14ac:dyDescent="0.25">
      <c r="A886" s="2"/>
      <c r="C886" s="3"/>
      <c r="D886" s="3"/>
    </row>
    <row r="887" spans="1:4" x14ac:dyDescent="0.25">
      <c r="A887" s="2"/>
      <c r="C887" s="3"/>
      <c r="D887" s="3"/>
    </row>
    <row r="888" spans="1:4" x14ac:dyDescent="0.25">
      <c r="A888" s="2"/>
      <c r="C888" s="3"/>
      <c r="D888" s="3"/>
    </row>
    <row r="889" spans="1:4" x14ac:dyDescent="0.25">
      <c r="A889" s="2"/>
      <c r="C889" s="3"/>
      <c r="D889" s="3"/>
    </row>
    <row r="890" spans="1:4" x14ac:dyDescent="0.25">
      <c r="A890" s="2"/>
      <c r="C890" s="3"/>
      <c r="D890" s="3"/>
    </row>
    <row r="891" spans="1:4" x14ac:dyDescent="0.25">
      <c r="A891" s="2"/>
      <c r="C891" s="3"/>
      <c r="D891" s="3"/>
    </row>
    <row r="892" spans="1:4" x14ac:dyDescent="0.25">
      <c r="A892" s="2"/>
      <c r="C892" s="3"/>
      <c r="D892" s="3"/>
    </row>
    <row r="893" spans="1:4" x14ac:dyDescent="0.25">
      <c r="A893" s="2"/>
      <c r="C893" s="3"/>
      <c r="D893" s="3"/>
    </row>
    <row r="894" spans="1:4" x14ac:dyDescent="0.25">
      <c r="A894" s="2"/>
      <c r="C894" s="3"/>
      <c r="D894" s="3"/>
    </row>
    <row r="895" spans="1:4" x14ac:dyDescent="0.25">
      <c r="A895" s="2"/>
      <c r="C895" s="3"/>
      <c r="D895" s="3"/>
    </row>
    <row r="896" spans="1:4" x14ac:dyDescent="0.25">
      <c r="A896" s="2"/>
      <c r="C896" s="3"/>
      <c r="D896" s="3"/>
    </row>
    <row r="897" spans="1:4" x14ac:dyDescent="0.25">
      <c r="A897" s="2"/>
      <c r="C897" s="3"/>
      <c r="D897" s="3"/>
    </row>
    <row r="898" spans="1:4" x14ac:dyDescent="0.25">
      <c r="A898" s="2"/>
      <c r="C898" s="3"/>
      <c r="D898" s="3"/>
    </row>
    <row r="899" spans="1:4" x14ac:dyDescent="0.25">
      <c r="A899" s="2"/>
      <c r="C899" s="3"/>
      <c r="D899" s="3"/>
    </row>
    <row r="900" spans="1:4" x14ac:dyDescent="0.25">
      <c r="A900" s="2"/>
      <c r="C900" s="3"/>
      <c r="D900" s="3"/>
    </row>
    <row r="901" spans="1:4" x14ac:dyDescent="0.25">
      <c r="A901" s="2"/>
      <c r="C901" s="3"/>
      <c r="D901" s="3"/>
    </row>
    <row r="902" spans="1:4" x14ac:dyDescent="0.25">
      <c r="A902" s="2"/>
      <c r="C902" s="3"/>
      <c r="D902" s="3"/>
    </row>
    <row r="903" spans="1:4" x14ac:dyDescent="0.25">
      <c r="A903" s="2"/>
      <c r="C903" s="3"/>
      <c r="D903" s="3"/>
    </row>
    <row r="904" spans="1:4" x14ac:dyDescent="0.25">
      <c r="A904" s="2"/>
      <c r="C904" s="3"/>
      <c r="D904" s="3"/>
    </row>
    <row r="905" spans="1:4" x14ac:dyDescent="0.25">
      <c r="A905" s="2"/>
      <c r="C905" s="3"/>
      <c r="D905" s="3"/>
    </row>
    <row r="906" spans="1:4" x14ac:dyDescent="0.25">
      <c r="A906" s="2"/>
      <c r="C906" s="3"/>
      <c r="D906" s="3"/>
    </row>
    <row r="907" spans="1:4" x14ac:dyDescent="0.25">
      <c r="A907" s="2"/>
      <c r="C907" s="3"/>
      <c r="D907" s="3"/>
    </row>
    <row r="908" spans="1:4" x14ac:dyDescent="0.25">
      <c r="A908" s="2"/>
      <c r="C908" s="3"/>
      <c r="D908" s="3"/>
    </row>
    <row r="909" spans="1:4" x14ac:dyDescent="0.25">
      <c r="A909" s="2"/>
      <c r="C909" s="3"/>
      <c r="D909" s="3"/>
    </row>
    <row r="910" spans="1:4" x14ac:dyDescent="0.25">
      <c r="A910" s="2"/>
      <c r="C910" s="3"/>
      <c r="D910" s="3"/>
    </row>
    <row r="911" spans="1:4" x14ac:dyDescent="0.25">
      <c r="A911" s="2"/>
      <c r="C911" s="3"/>
      <c r="D911" s="3"/>
    </row>
    <row r="912" spans="1:4" x14ac:dyDescent="0.25">
      <c r="A912" s="2"/>
      <c r="C912" s="3"/>
      <c r="D912" s="3"/>
    </row>
    <row r="913" spans="1:4" x14ac:dyDescent="0.25">
      <c r="A913" s="2"/>
      <c r="C913" s="3"/>
      <c r="D913" s="3"/>
    </row>
    <row r="914" spans="1:4" x14ac:dyDescent="0.25">
      <c r="A914" s="2"/>
      <c r="C914" s="3"/>
      <c r="D914" s="3"/>
    </row>
    <row r="915" spans="1:4" x14ac:dyDescent="0.25">
      <c r="A915" s="2"/>
      <c r="C915" s="3"/>
      <c r="D915" s="3"/>
    </row>
    <row r="916" spans="1:4" x14ac:dyDescent="0.25">
      <c r="A916" s="2"/>
      <c r="C916" s="3"/>
      <c r="D916" s="3"/>
    </row>
    <row r="917" spans="1:4" x14ac:dyDescent="0.25">
      <c r="A917" s="2"/>
      <c r="C917" s="3"/>
      <c r="D917" s="3"/>
    </row>
    <row r="918" spans="1:4" x14ac:dyDescent="0.25">
      <c r="A918" s="2"/>
      <c r="C918" s="3"/>
      <c r="D918" s="3"/>
    </row>
    <row r="919" spans="1:4" x14ac:dyDescent="0.25">
      <c r="A919" s="2"/>
      <c r="C919" s="3"/>
      <c r="D919" s="3"/>
    </row>
    <row r="920" spans="1:4" x14ac:dyDescent="0.25">
      <c r="A920" s="2"/>
      <c r="C920" s="3"/>
      <c r="D920" s="3"/>
    </row>
    <row r="921" spans="1:4" x14ac:dyDescent="0.25">
      <c r="A921" s="2"/>
      <c r="C921" s="3"/>
      <c r="D921" s="3"/>
    </row>
    <row r="922" spans="1:4" x14ac:dyDescent="0.25">
      <c r="A922" s="2"/>
      <c r="C922" s="3"/>
      <c r="D922" s="3"/>
    </row>
    <row r="923" spans="1:4" x14ac:dyDescent="0.25">
      <c r="A923" s="2"/>
      <c r="C923" s="3"/>
      <c r="D923" s="3"/>
    </row>
    <row r="924" spans="1:4" x14ac:dyDescent="0.25">
      <c r="A924" s="2"/>
      <c r="C924" s="3"/>
      <c r="D924" s="3"/>
    </row>
    <row r="925" spans="1:4" x14ac:dyDescent="0.25">
      <c r="A925" s="2"/>
      <c r="C925" s="3"/>
      <c r="D925" s="3"/>
    </row>
    <row r="926" spans="1:4" x14ac:dyDescent="0.25">
      <c r="A926" s="2"/>
      <c r="C926" s="3"/>
      <c r="D926" s="3"/>
    </row>
    <row r="927" spans="1:4" x14ac:dyDescent="0.25">
      <c r="A927" s="2"/>
      <c r="C927" s="3"/>
      <c r="D927" s="3"/>
    </row>
    <row r="928" spans="1:4" x14ac:dyDescent="0.25">
      <c r="A928" s="2"/>
      <c r="C928" s="3"/>
      <c r="D928" s="3"/>
    </row>
    <row r="929" spans="1:4" x14ac:dyDescent="0.25">
      <c r="A929" s="2"/>
      <c r="C929" s="3"/>
      <c r="D929" s="3"/>
    </row>
    <row r="930" spans="1:4" x14ac:dyDescent="0.25">
      <c r="A930" s="2"/>
      <c r="C930" s="3"/>
      <c r="D930" s="3"/>
    </row>
    <row r="931" spans="1:4" x14ac:dyDescent="0.25">
      <c r="A931" s="2"/>
      <c r="C931" s="3"/>
      <c r="D931" s="3"/>
    </row>
    <row r="932" spans="1:4" x14ac:dyDescent="0.25">
      <c r="A932" s="2"/>
      <c r="C932" s="3"/>
      <c r="D932" s="3"/>
    </row>
    <row r="933" spans="1:4" x14ac:dyDescent="0.25">
      <c r="A933" s="2"/>
      <c r="C933" s="3"/>
      <c r="D933" s="3"/>
    </row>
    <row r="934" spans="1:4" x14ac:dyDescent="0.25">
      <c r="A934" s="2"/>
      <c r="C934" s="3"/>
      <c r="D934" s="3"/>
    </row>
    <row r="935" spans="1:4" x14ac:dyDescent="0.25">
      <c r="A935" s="2"/>
      <c r="C935" s="3"/>
      <c r="D935" s="3"/>
    </row>
    <row r="936" spans="1:4" x14ac:dyDescent="0.25">
      <c r="A936" s="2"/>
      <c r="C936" s="3"/>
      <c r="D936" s="3"/>
    </row>
    <row r="937" spans="1:4" x14ac:dyDescent="0.25">
      <c r="A937" s="2"/>
      <c r="C937" s="3"/>
      <c r="D937" s="3"/>
    </row>
    <row r="938" spans="1:4" x14ac:dyDescent="0.25">
      <c r="A938" s="2"/>
      <c r="C938" s="3"/>
      <c r="D938" s="3"/>
    </row>
    <row r="939" spans="1:4" x14ac:dyDescent="0.25">
      <c r="A939" s="2"/>
      <c r="C939" s="3"/>
      <c r="D939" s="3"/>
    </row>
    <row r="940" spans="1:4" x14ac:dyDescent="0.25">
      <c r="A940" s="2"/>
      <c r="C940" s="3"/>
      <c r="D940" s="3"/>
    </row>
    <row r="941" spans="1:4" x14ac:dyDescent="0.25">
      <c r="A941" s="2"/>
      <c r="C941" s="3"/>
      <c r="D941" s="3"/>
    </row>
    <row r="942" spans="1:4" x14ac:dyDescent="0.25">
      <c r="A942" s="2"/>
      <c r="C942" s="3"/>
      <c r="D942" s="3"/>
    </row>
    <row r="943" spans="1:4" x14ac:dyDescent="0.25">
      <c r="A943" s="2"/>
      <c r="C943" s="3"/>
      <c r="D943" s="3"/>
    </row>
    <row r="944" spans="1:4" x14ac:dyDescent="0.25">
      <c r="A944" s="2"/>
      <c r="C944" s="3"/>
      <c r="D944" s="3"/>
    </row>
    <row r="945" spans="1:4" x14ac:dyDescent="0.25">
      <c r="A945" s="2"/>
      <c r="C945" s="3"/>
      <c r="D945" s="3"/>
    </row>
    <row r="946" spans="1:4" x14ac:dyDescent="0.25">
      <c r="A946" s="2"/>
      <c r="C946" s="3"/>
      <c r="D946" s="3"/>
    </row>
    <row r="947" spans="1:4" x14ac:dyDescent="0.25">
      <c r="A947" s="2"/>
      <c r="C947" s="3"/>
      <c r="D947" s="3"/>
    </row>
    <row r="948" spans="1:4" x14ac:dyDescent="0.25">
      <c r="A948" s="2"/>
      <c r="C948" s="3"/>
      <c r="D948" s="3"/>
    </row>
    <row r="949" spans="1:4" x14ac:dyDescent="0.25">
      <c r="A949" s="2"/>
      <c r="C949" s="3"/>
      <c r="D949" s="3"/>
    </row>
    <row r="950" spans="1:4" x14ac:dyDescent="0.25">
      <c r="A950" s="2"/>
      <c r="C950" s="3"/>
      <c r="D950" s="3"/>
    </row>
    <row r="951" spans="1:4" x14ac:dyDescent="0.25">
      <c r="A951" s="2"/>
      <c r="C951" s="3"/>
      <c r="D951" s="3"/>
    </row>
    <row r="952" spans="1:4" x14ac:dyDescent="0.25">
      <c r="A952" s="2"/>
      <c r="C952" s="3"/>
      <c r="D952" s="3"/>
    </row>
    <row r="953" spans="1:4" x14ac:dyDescent="0.25">
      <c r="A953" s="2"/>
      <c r="C953" s="3"/>
      <c r="D953" s="3"/>
    </row>
    <row r="954" spans="1:4" x14ac:dyDescent="0.25">
      <c r="A954" s="2"/>
      <c r="C954" s="3"/>
      <c r="D954" s="3"/>
    </row>
    <row r="955" spans="1:4" x14ac:dyDescent="0.25">
      <c r="A955" s="2"/>
      <c r="C955" s="3"/>
      <c r="D955" s="3"/>
    </row>
    <row r="956" spans="1:4" x14ac:dyDescent="0.25">
      <c r="A956" s="2"/>
      <c r="C956" s="3"/>
      <c r="D956" s="3"/>
    </row>
    <row r="957" spans="1:4" x14ac:dyDescent="0.25">
      <c r="A957" s="2"/>
      <c r="C957" s="3"/>
      <c r="D957" s="3"/>
    </row>
    <row r="958" spans="1:4" x14ac:dyDescent="0.25">
      <c r="A958" s="2"/>
      <c r="C958" s="3"/>
      <c r="D958" s="3"/>
    </row>
    <row r="959" spans="1:4" x14ac:dyDescent="0.25">
      <c r="A959" s="2"/>
      <c r="C959" s="3"/>
      <c r="D959" s="3"/>
    </row>
    <row r="960" spans="1:4" x14ac:dyDescent="0.25">
      <c r="A960" s="2"/>
      <c r="C960" s="3"/>
      <c r="D960" s="3"/>
    </row>
    <row r="961" spans="1:4" x14ac:dyDescent="0.25">
      <c r="A961" s="2"/>
      <c r="C961" s="3"/>
      <c r="D961" s="3"/>
    </row>
    <row r="962" spans="1:4" x14ac:dyDescent="0.25">
      <c r="A962" s="2"/>
      <c r="C962" s="3"/>
      <c r="D962" s="3"/>
    </row>
    <row r="963" spans="1:4" x14ac:dyDescent="0.25">
      <c r="A963" s="2"/>
      <c r="C963" s="3"/>
      <c r="D963" s="3"/>
    </row>
    <row r="964" spans="1:4" x14ac:dyDescent="0.25">
      <c r="A964" s="2"/>
      <c r="C964" s="3"/>
      <c r="D964" s="3"/>
    </row>
    <row r="965" spans="1:4" x14ac:dyDescent="0.25">
      <c r="A965" s="2"/>
      <c r="C965" s="3"/>
      <c r="D965" s="3"/>
    </row>
    <row r="966" spans="1:4" x14ac:dyDescent="0.25">
      <c r="A966" s="2"/>
      <c r="C966" s="3"/>
      <c r="D966" s="3"/>
    </row>
    <row r="967" spans="1:4" x14ac:dyDescent="0.25">
      <c r="A967" s="2"/>
      <c r="C967" s="3"/>
      <c r="D967" s="3"/>
    </row>
    <row r="968" spans="1:4" x14ac:dyDescent="0.25">
      <c r="A968" s="2"/>
      <c r="C968" s="3"/>
      <c r="D968" s="3"/>
    </row>
    <row r="969" spans="1:4" x14ac:dyDescent="0.25">
      <c r="A969" s="2"/>
      <c r="C969" s="3"/>
      <c r="D969" s="3"/>
    </row>
    <row r="970" spans="1:4" x14ac:dyDescent="0.25">
      <c r="A970" s="2"/>
      <c r="C970" s="3"/>
      <c r="D970" s="3"/>
    </row>
    <row r="971" spans="1:4" x14ac:dyDescent="0.25">
      <c r="A971" s="2"/>
      <c r="C971" s="3"/>
      <c r="D971" s="3"/>
    </row>
    <row r="972" spans="1:4" x14ac:dyDescent="0.25">
      <c r="A972" s="2"/>
      <c r="C972" s="3"/>
      <c r="D972" s="3"/>
    </row>
    <row r="973" spans="1:4" x14ac:dyDescent="0.25">
      <c r="A973" s="2"/>
      <c r="C973" s="3"/>
      <c r="D973" s="3"/>
    </row>
    <row r="974" spans="1:4" x14ac:dyDescent="0.25">
      <c r="A974" s="2"/>
      <c r="C974" s="3"/>
      <c r="D974" s="3"/>
    </row>
    <row r="975" spans="1:4" x14ac:dyDescent="0.25">
      <c r="A975" s="2"/>
      <c r="C975" s="3"/>
      <c r="D975" s="3"/>
    </row>
    <row r="976" spans="1:4" x14ac:dyDescent="0.25">
      <c r="A976" s="2"/>
      <c r="C976" s="3"/>
      <c r="D976" s="3"/>
    </row>
    <row r="977" spans="1:4" x14ac:dyDescent="0.25">
      <c r="A977" s="2"/>
      <c r="C977" s="3"/>
      <c r="D977" s="3"/>
    </row>
    <row r="978" spans="1:4" x14ac:dyDescent="0.25">
      <c r="A978" s="2"/>
      <c r="C978" s="3"/>
      <c r="D978" s="3"/>
    </row>
    <row r="979" spans="1:4" x14ac:dyDescent="0.25">
      <c r="A979" s="2"/>
      <c r="C979" s="3"/>
      <c r="D979" s="3"/>
    </row>
    <row r="980" spans="1:4" x14ac:dyDescent="0.25">
      <c r="A980" s="2"/>
      <c r="C980" s="3"/>
      <c r="D980" s="3"/>
    </row>
    <row r="981" spans="1:4" x14ac:dyDescent="0.25">
      <c r="A981" s="2"/>
      <c r="C981" s="3"/>
      <c r="D981" s="3"/>
    </row>
    <row r="982" spans="1:4" x14ac:dyDescent="0.25">
      <c r="A982" s="2"/>
      <c r="C982" s="3"/>
      <c r="D982" s="3"/>
    </row>
    <row r="983" spans="1:4" x14ac:dyDescent="0.25">
      <c r="A983" s="2"/>
      <c r="C983" s="3"/>
      <c r="D983" s="3"/>
    </row>
    <row r="984" spans="1:4" x14ac:dyDescent="0.25">
      <c r="A984" s="2"/>
      <c r="C984" s="3"/>
      <c r="D984" s="3"/>
    </row>
    <row r="985" spans="1:4" x14ac:dyDescent="0.25">
      <c r="A985" s="2"/>
      <c r="C985" s="3"/>
      <c r="D985" s="3"/>
    </row>
    <row r="986" spans="1:4" x14ac:dyDescent="0.25">
      <c r="A986" s="2"/>
      <c r="C986" s="3"/>
      <c r="D986" s="3"/>
    </row>
    <row r="987" spans="1:4" x14ac:dyDescent="0.25">
      <c r="A987" s="2"/>
      <c r="C987" s="3"/>
      <c r="D987" s="3"/>
    </row>
    <row r="988" spans="1:4" x14ac:dyDescent="0.25">
      <c r="A988" s="2"/>
      <c r="C988" s="3"/>
      <c r="D988" s="3"/>
    </row>
    <row r="989" spans="1:4" x14ac:dyDescent="0.25">
      <c r="A989" s="2"/>
      <c r="C989" s="3"/>
      <c r="D989" s="3"/>
    </row>
    <row r="990" spans="1:4" x14ac:dyDescent="0.25">
      <c r="A990" s="2"/>
      <c r="C990" s="3"/>
      <c r="D990" s="3"/>
    </row>
    <row r="991" spans="1:4" x14ac:dyDescent="0.25">
      <c r="A991" s="2"/>
      <c r="C991" s="3"/>
      <c r="D991" s="3"/>
    </row>
    <row r="992" spans="1:4" x14ac:dyDescent="0.25">
      <c r="A992" s="2"/>
      <c r="C992" s="3"/>
      <c r="D992" s="3"/>
    </row>
    <row r="993" spans="1:4" x14ac:dyDescent="0.25">
      <c r="A993" s="2"/>
      <c r="C993" s="3"/>
      <c r="D993" s="3"/>
    </row>
    <row r="994" spans="1:4" x14ac:dyDescent="0.25">
      <c r="A994" s="2"/>
      <c r="C994" s="3"/>
      <c r="D994" s="3"/>
    </row>
    <row r="995" spans="1:4" x14ac:dyDescent="0.25">
      <c r="A995" s="2"/>
      <c r="C995" s="3"/>
      <c r="D995" s="3"/>
    </row>
    <row r="996" spans="1:4" x14ac:dyDescent="0.25">
      <c r="A996" s="2"/>
      <c r="C996" s="3"/>
      <c r="D996" s="3"/>
    </row>
    <row r="997" spans="1:4" x14ac:dyDescent="0.25">
      <c r="A997" s="2"/>
      <c r="C997" s="3"/>
      <c r="D997" s="3"/>
    </row>
    <row r="998" spans="1:4" x14ac:dyDescent="0.25">
      <c r="A998" s="2"/>
      <c r="C998" s="3"/>
      <c r="D998" s="3"/>
    </row>
    <row r="999" spans="1:4" x14ac:dyDescent="0.25">
      <c r="A999" s="2"/>
      <c r="C999" s="3"/>
      <c r="D999" s="3"/>
    </row>
    <row r="1000" spans="1:4" x14ac:dyDescent="0.25">
      <c r="A1000" s="2"/>
      <c r="C1000" s="3"/>
      <c r="D1000" s="3"/>
    </row>
    <row r="1001" spans="1:4" x14ac:dyDescent="0.25">
      <c r="A1001" s="2"/>
      <c r="C1001" s="3"/>
      <c r="D1001" s="3"/>
    </row>
    <row r="1002" spans="1:4" x14ac:dyDescent="0.25">
      <c r="A1002" s="2"/>
      <c r="C1002" s="3"/>
      <c r="D1002" s="3"/>
    </row>
    <row r="1003" spans="1:4" x14ac:dyDescent="0.25">
      <c r="A1003" s="2"/>
      <c r="C1003" s="3"/>
      <c r="D1003" s="3"/>
    </row>
    <row r="1004" spans="1:4" x14ac:dyDescent="0.25">
      <c r="A1004" s="2"/>
      <c r="C1004" s="3"/>
      <c r="D1004" s="3"/>
    </row>
    <row r="1005" spans="1:4" x14ac:dyDescent="0.25">
      <c r="A1005" s="2"/>
      <c r="C1005" s="3"/>
      <c r="D1005" s="3"/>
    </row>
    <row r="1006" spans="1:4" x14ac:dyDescent="0.25">
      <c r="A1006" s="2"/>
      <c r="C1006" s="3"/>
      <c r="D1006" s="3"/>
    </row>
    <row r="1007" spans="1:4" x14ac:dyDescent="0.25">
      <c r="A1007" s="2"/>
      <c r="C1007" s="3"/>
      <c r="D1007" s="3"/>
    </row>
    <row r="1008" spans="1:4" x14ac:dyDescent="0.25">
      <c r="A1008" s="2"/>
      <c r="C1008" s="3"/>
      <c r="D1008" s="3"/>
    </row>
    <row r="1009" spans="1:4" x14ac:dyDescent="0.25">
      <c r="A1009" s="2"/>
      <c r="C1009" s="3"/>
      <c r="D1009" s="3"/>
    </row>
    <row r="1010" spans="1:4" x14ac:dyDescent="0.25">
      <c r="A1010" s="2"/>
      <c r="C1010" s="3"/>
      <c r="D1010" s="3"/>
    </row>
    <row r="1011" spans="1:4" x14ac:dyDescent="0.25">
      <c r="A1011" s="2"/>
      <c r="C1011" s="3"/>
      <c r="D1011" s="3"/>
    </row>
    <row r="1012" spans="1:4" x14ac:dyDescent="0.25">
      <c r="A1012" s="2"/>
      <c r="C1012" s="3"/>
      <c r="D1012" s="3"/>
    </row>
    <row r="1013" spans="1:4" x14ac:dyDescent="0.25">
      <c r="A1013" s="2"/>
      <c r="C1013" s="3"/>
      <c r="D1013" s="3"/>
    </row>
    <row r="1014" spans="1:4" x14ac:dyDescent="0.25">
      <c r="A1014" s="2"/>
      <c r="C1014" s="3"/>
      <c r="D1014" s="3"/>
    </row>
    <row r="1015" spans="1:4" x14ac:dyDescent="0.25">
      <c r="A1015" s="2"/>
      <c r="C1015" s="3"/>
      <c r="D1015" s="3"/>
    </row>
    <row r="1016" spans="1:4" x14ac:dyDescent="0.25">
      <c r="A1016" s="2"/>
      <c r="C1016" s="3"/>
      <c r="D1016" s="3"/>
    </row>
    <row r="1017" spans="1:4" x14ac:dyDescent="0.25">
      <c r="A1017" s="2"/>
      <c r="C1017" s="3"/>
      <c r="D1017" s="3"/>
    </row>
    <row r="1018" spans="1:4" x14ac:dyDescent="0.25">
      <c r="A1018" s="2"/>
      <c r="C1018" s="3"/>
      <c r="D1018" s="3"/>
    </row>
    <row r="1019" spans="1:4" x14ac:dyDescent="0.25">
      <c r="A1019" s="2"/>
      <c r="C1019" s="3"/>
      <c r="D1019" s="3"/>
    </row>
    <row r="1020" spans="1:4" x14ac:dyDescent="0.25">
      <c r="A1020" s="2"/>
      <c r="C1020" s="3"/>
      <c r="D1020" s="3"/>
    </row>
    <row r="1021" spans="1:4" x14ac:dyDescent="0.25">
      <c r="A1021" s="2"/>
      <c r="C1021" s="3"/>
      <c r="D1021" s="3"/>
    </row>
    <row r="1022" spans="1:4" x14ac:dyDescent="0.25">
      <c r="A1022" s="2"/>
      <c r="C1022" s="3"/>
      <c r="D1022" s="3"/>
    </row>
    <row r="1023" spans="1:4" x14ac:dyDescent="0.25">
      <c r="A1023" s="2"/>
      <c r="C1023" s="3"/>
      <c r="D1023" s="3"/>
    </row>
    <row r="1024" spans="1:4" x14ac:dyDescent="0.25">
      <c r="A1024" s="2"/>
      <c r="C1024" s="3"/>
      <c r="D1024" s="3"/>
    </row>
    <row r="1025" spans="1:4" x14ac:dyDescent="0.25">
      <c r="A1025" s="2"/>
      <c r="C1025" s="3"/>
      <c r="D1025" s="3"/>
    </row>
    <row r="1026" spans="1:4" x14ac:dyDescent="0.25">
      <c r="A1026" s="2"/>
      <c r="C1026" s="3"/>
      <c r="D1026" s="3"/>
    </row>
    <row r="1027" spans="1:4" x14ac:dyDescent="0.25">
      <c r="A1027" s="2"/>
      <c r="C1027" s="3"/>
      <c r="D1027" s="3"/>
    </row>
    <row r="1028" spans="1:4" x14ac:dyDescent="0.25">
      <c r="A1028" s="2"/>
      <c r="C1028" s="3"/>
      <c r="D1028" s="3"/>
    </row>
    <row r="1029" spans="1:4" x14ac:dyDescent="0.25">
      <c r="A1029" s="2"/>
      <c r="C1029" s="3"/>
      <c r="D1029" s="3"/>
    </row>
    <row r="1030" spans="1:4" x14ac:dyDescent="0.25">
      <c r="A1030" s="2"/>
      <c r="C1030" s="3"/>
      <c r="D1030" s="3"/>
    </row>
    <row r="1031" spans="1:4" x14ac:dyDescent="0.25">
      <c r="A1031" s="2"/>
      <c r="C1031" s="3"/>
      <c r="D1031" s="3"/>
    </row>
    <row r="1032" spans="1:4" x14ac:dyDescent="0.25">
      <c r="A1032" s="2"/>
      <c r="C1032" s="3"/>
      <c r="D1032" s="3"/>
    </row>
    <row r="1033" spans="1:4" x14ac:dyDescent="0.25">
      <c r="A1033" s="2"/>
      <c r="C1033" s="3"/>
      <c r="D1033" s="3"/>
    </row>
    <row r="1034" spans="1:4" x14ac:dyDescent="0.25">
      <c r="A1034" s="2"/>
      <c r="C1034" s="3"/>
      <c r="D1034" s="3"/>
    </row>
    <row r="1035" spans="1:4" x14ac:dyDescent="0.25">
      <c r="A1035" s="2"/>
      <c r="C1035" s="3"/>
      <c r="D1035" s="3"/>
    </row>
    <row r="1036" spans="1:4" x14ac:dyDescent="0.25">
      <c r="A1036" s="2"/>
      <c r="C1036" s="3"/>
      <c r="D1036" s="3"/>
    </row>
    <row r="1037" spans="1:4" x14ac:dyDescent="0.25">
      <c r="A1037" s="2"/>
      <c r="C1037" s="3"/>
      <c r="D1037" s="3"/>
    </row>
    <row r="1038" spans="1:4" x14ac:dyDescent="0.25">
      <c r="A1038" s="2"/>
      <c r="C1038" s="3"/>
      <c r="D1038" s="3"/>
    </row>
    <row r="1039" spans="1:4" x14ac:dyDescent="0.25">
      <c r="A1039" s="2"/>
      <c r="C1039" s="3"/>
      <c r="D1039" s="3"/>
    </row>
    <row r="1040" spans="1:4" x14ac:dyDescent="0.25">
      <c r="A1040" s="2"/>
      <c r="C1040" s="3"/>
      <c r="D1040" s="3"/>
    </row>
    <row r="1041" spans="1:4" x14ac:dyDescent="0.25">
      <c r="A1041" s="2"/>
      <c r="C1041" s="3"/>
      <c r="D1041" s="3"/>
    </row>
    <row r="1042" spans="1:4" x14ac:dyDescent="0.25">
      <c r="A1042" s="2"/>
      <c r="C1042" s="3"/>
      <c r="D1042" s="3"/>
    </row>
    <row r="1043" spans="1:4" x14ac:dyDescent="0.25">
      <c r="A1043" s="2"/>
      <c r="C1043" s="3"/>
      <c r="D1043" s="3"/>
    </row>
    <row r="1044" spans="1:4" x14ac:dyDescent="0.25">
      <c r="A1044" s="2"/>
      <c r="C1044" s="3"/>
      <c r="D1044" s="3"/>
    </row>
    <row r="1045" spans="1:4" x14ac:dyDescent="0.25">
      <c r="A1045" s="2"/>
      <c r="C1045" s="3"/>
      <c r="D1045" s="3"/>
    </row>
    <row r="1046" spans="1:4" x14ac:dyDescent="0.25">
      <c r="A1046" s="2"/>
      <c r="C1046" s="3"/>
      <c r="D1046" s="3"/>
    </row>
    <row r="1047" spans="1:4" x14ac:dyDescent="0.25">
      <c r="A1047" s="2"/>
      <c r="C1047" s="3"/>
      <c r="D1047" s="3"/>
    </row>
    <row r="1048" spans="1:4" x14ac:dyDescent="0.25">
      <c r="A1048" s="2"/>
      <c r="C1048" s="3"/>
      <c r="D1048" s="3"/>
    </row>
    <row r="1049" spans="1:4" x14ac:dyDescent="0.25">
      <c r="A1049" s="2"/>
      <c r="C1049" s="3"/>
      <c r="D1049" s="3"/>
    </row>
    <row r="1050" spans="1:4" x14ac:dyDescent="0.25">
      <c r="A1050" s="2"/>
      <c r="C1050" s="3"/>
      <c r="D1050" s="3"/>
    </row>
    <row r="1051" spans="1:4" x14ac:dyDescent="0.25">
      <c r="A1051" s="2"/>
      <c r="C1051" s="3"/>
      <c r="D1051" s="3"/>
    </row>
    <row r="1052" spans="1:4" x14ac:dyDescent="0.25">
      <c r="A1052" s="2"/>
      <c r="C1052" s="3"/>
      <c r="D1052" s="3"/>
    </row>
    <row r="1053" spans="1:4" x14ac:dyDescent="0.25">
      <c r="A1053" s="2"/>
      <c r="C1053" s="3"/>
      <c r="D1053" s="3"/>
    </row>
    <row r="1054" spans="1:4" x14ac:dyDescent="0.25">
      <c r="A1054" s="2"/>
      <c r="C1054" s="3"/>
      <c r="D1054" s="3"/>
    </row>
    <row r="1055" spans="1:4" x14ac:dyDescent="0.25">
      <c r="A1055" s="2"/>
      <c r="C1055" s="3"/>
      <c r="D1055" s="3"/>
    </row>
    <row r="1056" spans="1:4" x14ac:dyDescent="0.25">
      <c r="A1056" s="2"/>
      <c r="C1056" s="3"/>
      <c r="D1056" s="3"/>
    </row>
    <row r="1057" spans="1:4" x14ac:dyDescent="0.25">
      <c r="A1057" s="2"/>
      <c r="C1057" s="3"/>
      <c r="D1057" s="3"/>
    </row>
    <row r="1058" spans="1:4" x14ac:dyDescent="0.25">
      <c r="A1058" s="2"/>
      <c r="C1058" s="3"/>
      <c r="D1058" s="3"/>
    </row>
    <row r="1059" spans="1:4" x14ac:dyDescent="0.25">
      <c r="A1059" s="2"/>
      <c r="C1059" s="3"/>
      <c r="D1059" s="3"/>
    </row>
    <row r="1060" spans="1:4" x14ac:dyDescent="0.25">
      <c r="A1060" s="2"/>
      <c r="C1060" s="3"/>
      <c r="D1060" s="3"/>
    </row>
    <row r="1061" spans="1:4" x14ac:dyDescent="0.25">
      <c r="A1061" s="2"/>
      <c r="C1061" s="3"/>
      <c r="D1061" s="3"/>
    </row>
    <row r="1062" spans="1:4" x14ac:dyDescent="0.25">
      <c r="A1062" s="2"/>
      <c r="C1062" s="3"/>
      <c r="D1062" s="3"/>
    </row>
    <row r="1063" spans="1:4" x14ac:dyDescent="0.25">
      <c r="A1063" s="2"/>
      <c r="C1063" s="3"/>
      <c r="D1063" s="3"/>
    </row>
    <row r="1064" spans="1:4" x14ac:dyDescent="0.25">
      <c r="A1064" s="2"/>
      <c r="C1064" s="3"/>
      <c r="D1064" s="3"/>
    </row>
    <row r="1065" spans="1:4" x14ac:dyDescent="0.25">
      <c r="A1065" s="2"/>
      <c r="C1065" s="3"/>
      <c r="D1065" s="3"/>
    </row>
    <row r="1066" spans="1:4" x14ac:dyDescent="0.25">
      <c r="A1066" s="2"/>
      <c r="C1066" s="3"/>
      <c r="D1066" s="3"/>
    </row>
    <row r="1067" spans="1:4" x14ac:dyDescent="0.25">
      <c r="A1067" s="2"/>
      <c r="C1067" s="3"/>
      <c r="D1067" s="3"/>
    </row>
    <row r="1068" spans="1:4" x14ac:dyDescent="0.25">
      <c r="A1068" s="2"/>
      <c r="C1068" s="3"/>
      <c r="D1068" s="3"/>
    </row>
    <row r="1069" spans="1:4" x14ac:dyDescent="0.25">
      <c r="A1069" s="2"/>
      <c r="C1069" s="3"/>
      <c r="D1069" s="3"/>
    </row>
    <row r="1070" spans="1:4" x14ac:dyDescent="0.25">
      <c r="A1070" s="2"/>
      <c r="C1070" s="3"/>
      <c r="D1070" s="3"/>
    </row>
    <row r="1071" spans="1:4" x14ac:dyDescent="0.25">
      <c r="A1071" s="2"/>
      <c r="C1071" s="3"/>
      <c r="D1071" s="3"/>
    </row>
    <row r="1072" spans="1:4" x14ac:dyDescent="0.25">
      <c r="A1072" s="2"/>
      <c r="C1072" s="3"/>
      <c r="D1072" s="3"/>
    </row>
    <row r="1073" spans="1:4" x14ac:dyDescent="0.25">
      <c r="A1073" s="2"/>
      <c r="C1073" s="3"/>
      <c r="D1073" s="3"/>
    </row>
    <row r="1074" spans="1:4" x14ac:dyDescent="0.25">
      <c r="A1074" s="2"/>
      <c r="C1074" s="3"/>
      <c r="D1074" s="3"/>
    </row>
    <row r="1075" spans="1:4" x14ac:dyDescent="0.25">
      <c r="A1075" s="2"/>
      <c r="C1075" s="3"/>
      <c r="D1075" s="3"/>
    </row>
    <row r="1076" spans="1:4" x14ac:dyDescent="0.25">
      <c r="A1076" s="2"/>
      <c r="C1076" s="3"/>
      <c r="D1076" s="3"/>
    </row>
    <row r="1077" spans="1:4" x14ac:dyDescent="0.25">
      <c r="A1077" s="2"/>
      <c r="C1077" s="3"/>
      <c r="D1077" s="3"/>
    </row>
    <row r="1078" spans="1:4" x14ac:dyDescent="0.25">
      <c r="A1078" s="2"/>
      <c r="C1078" s="3"/>
      <c r="D1078" s="3"/>
    </row>
    <row r="1079" spans="1:4" x14ac:dyDescent="0.25">
      <c r="A1079" s="2"/>
      <c r="C1079" s="3"/>
      <c r="D1079" s="3"/>
    </row>
    <row r="1080" spans="1:4" x14ac:dyDescent="0.25">
      <c r="A1080" s="2"/>
      <c r="C1080" s="3"/>
      <c r="D1080" s="3"/>
    </row>
    <row r="1081" spans="1:4" x14ac:dyDescent="0.25">
      <c r="A1081" s="2"/>
      <c r="C1081" s="3"/>
      <c r="D1081" s="3"/>
    </row>
    <row r="1082" spans="1:4" x14ac:dyDescent="0.25">
      <c r="A1082" s="2"/>
      <c r="C1082" s="3"/>
      <c r="D1082" s="3"/>
    </row>
    <row r="1083" spans="1:4" x14ac:dyDescent="0.25">
      <c r="A1083" s="2"/>
      <c r="C1083" s="3"/>
      <c r="D1083" s="3"/>
    </row>
    <row r="1084" spans="1:4" x14ac:dyDescent="0.25">
      <c r="A1084" s="2"/>
      <c r="C1084" s="3"/>
      <c r="D1084" s="3"/>
    </row>
    <row r="1085" spans="1:4" x14ac:dyDescent="0.25">
      <c r="A1085" s="2"/>
      <c r="C1085" s="3"/>
      <c r="D1085" s="3"/>
    </row>
    <row r="1086" spans="1:4" x14ac:dyDescent="0.25">
      <c r="A1086" s="2"/>
      <c r="C1086" s="3"/>
      <c r="D1086" s="3"/>
    </row>
    <row r="1087" spans="1:4" x14ac:dyDescent="0.25">
      <c r="A1087" s="2"/>
      <c r="C1087" s="3"/>
      <c r="D1087" s="3"/>
    </row>
    <row r="1088" spans="1:4" x14ac:dyDescent="0.25">
      <c r="A1088" s="2"/>
      <c r="C1088" s="3"/>
      <c r="D1088" s="3"/>
    </row>
    <row r="1089" spans="1:4" x14ac:dyDescent="0.25">
      <c r="A1089" s="2"/>
      <c r="C1089" s="3"/>
      <c r="D1089" s="3"/>
    </row>
    <row r="1090" spans="1:4" x14ac:dyDescent="0.25">
      <c r="A1090" s="2"/>
      <c r="C1090" s="3"/>
      <c r="D1090" s="3"/>
    </row>
    <row r="1091" spans="1:4" x14ac:dyDescent="0.25">
      <c r="A1091" s="2"/>
      <c r="C1091" s="3"/>
      <c r="D1091" s="3"/>
    </row>
    <row r="1092" spans="1:4" x14ac:dyDescent="0.25">
      <c r="A1092" s="2"/>
      <c r="C1092" s="3"/>
      <c r="D1092" s="3"/>
    </row>
    <row r="1093" spans="1:4" x14ac:dyDescent="0.25">
      <c r="A1093" s="2"/>
      <c r="C1093" s="3"/>
      <c r="D1093" s="3"/>
    </row>
    <row r="1094" spans="1:4" x14ac:dyDescent="0.25">
      <c r="A1094" s="2"/>
      <c r="C1094" s="3"/>
      <c r="D1094" s="3"/>
    </row>
    <row r="1095" spans="1:4" x14ac:dyDescent="0.25">
      <c r="A1095" s="2"/>
      <c r="C1095" s="3"/>
      <c r="D1095" s="3"/>
    </row>
    <row r="1096" spans="1:4" x14ac:dyDescent="0.25">
      <c r="A1096" s="2"/>
      <c r="C1096" s="3"/>
      <c r="D1096" s="3"/>
    </row>
    <row r="1097" spans="1:4" x14ac:dyDescent="0.25">
      <c r="A1097" s="2"/>
      <c r="C1097" s="3"/>
      <c r="D1097" s="3"/>
    </row>
    <row r="1098" spans="1:4" x14ac:dyDescent="0.25">
      <c r="A1098" s="2"/>
      <c r="C1098" s="3"/>
      <c r="D1098" s="3"/>
    </row>
    <row r="1099" spans="1:4" x14ac:dyDescent="0.25">
      <c r="A1099" s="2"/>
      <c r="C1099" s="3"/>
      <c r="D1099" s="3"/>
    </row>
    <row r="1100" spans="1:4" x14ac:dyDescent="0.25">
      <c r="A1100" s="2"/>
      <c r="C1100" s="3"/>
      <c r="D1100" s="3"/>
    </row>
    <row r="1101" spans="1:4" x14ac:dyDescent="0.25">
      <c r="A1101" s="2"/>
      <c r="C1101" s="3"/>
      <c r="D1101" s="3"/>
    </row>
    <row r="1102" spans="1:4" x14ac:dyDescent="0.25">
      <c r="A1102" s="2"/>
      <c r="C1102" s="3"/>
      <c r="D1102" s="3"/>
    </row>
    <row r="1103" spans="1:4" x14ac:dyDescent="0.25">
      <c r="A1103" s="2"/>
      <c r="C1103" s="3"/>
      <c r="D1103" s="3"/>
    </row>
    <row r="1104" spans="1:4" x14ac:dyDescent="0.25">
      <c r="A1104" s="2"/>
      <c r="C1104" s="3"/>
      <c r="D1104" s="3"/>
    </row>
    <row r="1105" spans="1:4" x14ac:dyDescent="0.25">
      <c r="A1105" s="2"/>
      <c r="C1105" s="3"/>
      <c r="D1105" s="3"/>
    </row>
    <row r="1106" spans="1:4" x14ac:dyDescent="0.25">
      <c r="A1106" s="2"/>
      <c r="C1106" s="3"/>
      <c r="D1106" s="3"/>
    </row>
    <row r="1107" spans="1:4" x14ac:dyDescent="0.25">
      <c r="A1107" s="2"/>
      <c r="C1107" s="3"/>
      <c r="D1107" s="3"/>
    </row>
    <row r="1108" spans="1:4" x14ac:dyDescent="0.25">
      <c r="A1108" s="2"/>
      <c r="C1108" s="3"/>
      <c r="D1108" s="3"/>
    </row>
    <row r="1109" spans="1:4" x14ac:dyDescent="0.25">
      <c r="A1109" s="2"/>
      <c r="C1109" s="3"/>
      <c r="D1109" s="3"/>
    </row>
    <row r="1110" spans="1:4" x14ac:dyDescent="0.25">
      <c r="A1110" s="2"/>
      <c r="C1110" s="3"/>
      <c r="D1110" s="3"/>
    </row>
    <row r="1111" spans="1:4" x14ac:dyDescent="0.25">
      <c r="A1111" s="2"/>
      <c r="C1111" s="3"/>
      <c r="D1111" s="3"/>
    </row>
    <row r="1112" spans="1:4" x14ac:dyDescent="0.25">
      <c r="A1112" s="2"/>
      <c r="C1112" s="3"/>
      <c r="D1112" s="3"/>
    </row>
    <row r="1113" spans="1:4" x14ac:dyDescent="0.25">
      <c r="A1113" s="2"/>
      <c r="C1113" s="3"/>
      <c r="D1113" s="3"/>
    </row>
    <row r="1114" spans="1:4" x14ac:dyDescent="0.25">
      <c r="A1114" s="2"/>
      <c r="C1114" s="3"/>
      <c r="D1114" s="3"/>
    </row>
    <row r="1115" spans="1:4" x14ac:dyDescent="0.25">
      <c r="A1115" s="2"/>
      <c r="C1115" s="3"/>
      <c r="D1115" s="3"/>
    </row>
    <row r="1116" spans="1:4" x14ac:dyDescent="0.25">
      <c r="A1116" s="2"/>
      <c r="C1116" s="3"/>
      <c r="D1116" s="3"/>
    </row>
    <row r="1117" spans="1:4" x14ac:dyDescent="0.25">
      <c r="A1117" s="2"/>
      <c r="C1117" s="3"/>
      <c r="D1117" s="3"/>
    </row>
    <row r="1118" spans="1:4" x14ac:dyDescent="0.25">
      <c r="A1118" s="2"/>
      <c r="C1118" s="3"/>
      <c r="D1118" s="3"/>
    </row>
    <row r="1119" spans="1:4" x14ac:dyDescent="0.25">
      <c r="A1119" s="2"/>
      <c r="C1119" s="3"/>
      <c r="D1119" s="3"/>
    </row>
    <row r="1120" spans="1:4" x14ac:dyDescent="0.25">
      <c r="A1120" s="2"/>
      <c r="C1120" s="3"/>
      <c r="D1120" s="3"/>
    </row>
    <row r="1121" spans="1:4" x14ac:dyDescent="0.25">
      <c r="A1121" s="2"/>
      <c r="C1121" s="3"/>
      <c r="D1121" s="3"/>
    </row>
    <row r="1122" spans="1:4" x14ac:dyDescent="0.25">
      <c r="A1122" s="2"/>
      <c r="C1122" s="3"/>
      <c r="D1122" s="3"/>
    </row>
    <row r="1123" spans="1:4" x14ac:dyDescent="0.25">
      <c r="A1123" s="2"/>
      <c r="C1123" s="3"/>
      <c r="D1123" s="3"/>
    </row>
    <row r="1124" spans="1:4" x14ac:dyDescent="0.25">
      <c r="A1124" s="2"/>
      <c r="C1124" s="3"/>
      <c r="D1124" s="3"/>
    </row>
    <row r="1125" spans="1:4" x14ac:dyDescent="0.25">
      <c r="A1125" s="2"/>
      <c r="C1125" s="3"/>
      <c r="D1125" s="3"/>
    </row>
    <row r="1126" spans="1:4" x14ac:dyDescent="0.25">
      <c r="A1126" s="2"/>
      <c r="C1126" s="3"/>
      <c r="D1126" s="3"/>
    </row>
    <row r="1127" spans="1:4" x14ac:dyDescent="0.25">
      <c r="A1127" s="2"/>
      <c r="C1127" s="3"/>
      <c r="D1127" s="3"/>
    </row>
    <row r="1128" spans="1:4" x14ac:dyDescent="0.25">
      <c r="A1128" s="2"/>
      <c r="C1128" s="3"/>
      <c r="D1128" s="3"/>
    </row>
    <row r="1129" spans="1:4" x14ac:dyDescent="0.25">
      <c r="A1129" s="2"/>
      <c r="C1129" s="3"/>
      <c r="D1129" s="3"/>
    </row>
    <row r="1130" spans="1:4" x14ac:dyDescent="0.25">
      <c r="A1130" s="2"/>
      <c r="C1130" s="3"/>
      <c r="D1130" s="3"/>
    </row>
    <row r="1131" spans="1:4" x14ac:dyDescent="0.25">
      <c r="A1131" s="2"/>
      <c r="C1131" s="3"/>
      <c r="D1131" s="3"/>
    </row>
    <row r="1132" spans="1:4" x14ac:dyDescent="0.25">
      <c r="A1132" s="2"/>
      <c r="C1132" s="3"/>
      <c r="D1132" s="3"/>
    </row>
    <row r="1133" spans="1:4" x14ac:dyDescent="0.25">
      <c r="A1133" s="2"/>
      <c r="C1133" s="3"/>
      <c r="D1133" s="3"/>
    </row>
    <row r="1134" spans="1:4" x14ac:dyDescent="0.25">
      <c r="A1134" s="2"/>
      <c r="C1134" s="3"/>
      <c r="D1134" s="3"/>
    </row>
    <row r="1135" spans="1:4" x14ac:dyDescent="0.25">
      <c r="A1135" s="2"/>
      <c r="C1135" s="3"/>
      <c r="D1135" s="3"/>
    </row>
    <row r="1136" spans="1:4" x14ac:dyDescent="0.25">
      <c r="A1136" s="2"/>
      <c r="C1136" s="3"/>
      <c r="D1136" s="3"/>
    </row>
    <row r="1137" spans="1:4" x14ac:dyDescent="0.25">
      <c r="A1137" s="2"/>
      <c r="C1137" s="3"/>
      <c r="D1137" s="3"/>
    </row>
    <row r="1138" spans="1:4" x14ac:dyDescent="0.25">
      <c r="A1138" s="2"/>
      <c r="C1138" s="3"/>
      <c r="D1138" s="3"/>
    </row>
    <row r="1139" spans="1:4" x14ac:dyDescent="0.25">
      <c r="A1139" s="2"/>
      <c r="C1139" s="3"/>
      <c r="D1139" s="3"/>
    </row>
    <row r="1140" spans="1:4" x14ac:dyDescent="0.25">
      <c r="A1140" s="2"/>
      <c r="C1140" s="3"/>
      <c r="D1140" s="3"/>
    </row>
    <row r="1141" spans="1:4" x14ac:dyDescent="0.25">
      <c r="A1141" s="2"/>
      <c r="C1141" s="3"/>
      <c r="D1141" s="3"/>
    </row>
    <row r="1142" spans="1:4" x14ac:dyDescent="0.25">
      <c r="A1142" s="2"/>
      <c r="C1142" s="3"/>
      <c r="D1142" s="3"/>
    </row>
    <row r="1143" spans="1:4" x14ac:dyDescent="0.25">
      <c r="A1143" s="2"/>
      <c r="C1143" s="3"/>
      <c r="D1143" s="3"/>
    </row>
    <row r="1144" spans="1:4" x14ac:dyDescent="0.25">
      <c r="A1144" s="2"/>
      <c r="C1144" s="3"/>
      <c r="D1144" s="3"/>
    </row>
    <row r="1145" spans="1:4" x14ac:dyDescent="0.25">
      <c r="A1145" s="2"/>
      <c r="C1145" s="3"/>
      <c r="D1145" s="3"/>
    </row>
    <row r="1146" spans="1:4" x14ac:dyDescent="0.25">
      <c r="A1146" s="2"/>
      <c r="C1146" s="3"/>
      <c r="D1146" s="3"/>
    </row>
    <row r="1147" spans="1:4" x14ac:dyDescent="0.25">
      <c r="A1147" s="2"/>
      <c r="C1147" s="3"/>
      <c r="D1147" s="3"/>
    </row>
    <row r="1148" spans="1:4" x14ac:dyDescent="0.25">
      <c r="A1148" s="2"/>
      <c r="C1148" s="3"/>
      <c r="D1148" s="3"/>
    </row>
    <row r="1149" spans="1:4" x14ac:dyDescent="0.25">
      <c r="A1149" s="2"/>
      <c r="C1149" s="3"/>
      <c r="D1149" s="3"/>
    </row>
    <row r="1150" spans="1:4" x14ac:dyDescent="0.25">
      <c r="A1150" s="2"/>
      <c r="C1150" s="3"/>
      <c r="D1150" s="3"/>
    </row>
    <row r="1151" spans="1:4" x14ac:dyDescent="0.25">
      <c r="A1151" s="2"/>
      <c r="C1151" s="3"/>
      <c r="D1151" s="3"/>
    </row>
    <row r="1152" spans="1:4" x14ac:dyDescent="0.25">
      <c r="A1152" s="2"/>
      <c r="C1152" s="3"/>
      <c r="D1152" s="3"/>
    </row>
    <row r="1153" spans="1:4" x14ac:dyDescent="0.25">
      <c r="A1153" s="2"/>
      <c r="C1153" s="3"/>
      <c r="D1153" s="3"/>
    </row>
    <row r="1154" spans="1:4" x14ac:dyDescent="0.25">
      <c r="A1154" s="2"/>
      <c r="C1154" s="3"/>
      <c r="D1154" s="3"/>
    </row>
    <row r="1155" spans="1:4" x14ac:dyDescent="0.25">
      <c r="A1155" s="2"/>
      <c r="C1155" s="3"/>
      <c r="D1155" s="3"/>
    </row>
    <row r="1156" spans="1:4" x14ac:dyDescent="0.25">
      <c r="A1156" s="2"/>
      <c r="C1156" s="3"/>
      <c r="D1156" s="3"/>
    </row>
    <row r="1157" spans="1:4" x14ac:dyDescent="0.25">
      <c r="A1157" s="2"/>
      <c r="C1157" s="3"/>
      <c r="D1157" s="3"/>
    </row>
    <row r="1158" spans="1:4" x14ac:dyDescent="0.25">
      <c r="A1158" s="2"/>
      <c r="C1158" s="3"/>
      <c r="D1158" s="3"/>
    </row>
    <row r="1159" spans="1:4" x14ac:dyDescent="0.25">
      <c r="A1159" s="2"/>
      <c r="C1159" s="3"/>
      <c r="D1159" s="3"/>
    </row>
    <row r="1160" spans="1:4" x14ac:dyDescent="0.25">
      <c r="A1160" s="2"/>
      <c r="C1160" s="3"/>
      <c r="D1160" s="3"/>
    </row>
    <row r="1161" spans="1:4" x14ac:dyDescent="0.25">
      <c r="A1161" s="2"/>
      <c r="C1161" s="3"/>
      <c r="D1161" s="3"/>
    </row>
    <row r="1162" spans="1:4" x14ac:dyDescent="0.25">
      <c r="A1162" s="2"/>
      <c r="C1162" s="3"/>
      <c r="D1162" s="3"/>
    </row>
    <row r="1163" spans="1:4" x14ac:dyDescent="0.25">
      <c r="A1163" s="2"/>
      <c r="C1163" s="3"/>
      <c r="D1163" s="3"/>
    </row>
    <row r="1164" spans="1:4" x14ac:dyDescent="0.25">
      <c r="A1164" s="2"/>
      <c r="C1164" s="3"/>
      <c r="D1164" s="3"/>
    </row>
    <row r="1165" spans="1:4" x14ac:dyDescent="0.25">
      <c r="A1165" s="2"/>
      <c r="C1165" s="3"/>
      <c r="D1165" s="3"/>
    </row>
    <row r="1166" spans="1:4" x14ac:dyDescent="0.25">
      <c r="A1166" s="2"/>
      <c r="C1166" s="3"/>
      <c r="D1166" s="3"/>
    </row>
    <row r="1167" spans="1:4" x14ac:dyDescent="0.25">
      <c r="A1167" s="2"/>
      <c r="C1167" s="3"/>
      <c r="D1167" s="3"/>
    </row>
    <row r="1168" spans="1:4" x14ac:dyDescent="0.25">
      <c r="A1168" s="2"/>
      <c r="C1168" s="3"/>
      <c r="D1168" s="3"/>
    </row>
    <row r="1169" spans="1:4" x14ac:dyDescent="0.25">
      <c r="A1169" s="2"/>
      <c r="C1169" s="3"/>
      <c r="D1169" s="3"/>
    </row>
    <row r="1170" spans="1:4" x14ac:dyDescent="0.25">
      <c r="A1170" s="2"/>
      <c r="C1170" s="3"/>
      <c r="D1170" s="3"/>
    </row>
    <row r="1171" spans="1:4" x14ac:dyDescent="0.25">
      <c r="A1171" s="2"/>
      <c r="C1171" s="3"/>
      <c r="D1171" s="3"/>
    </row>
    <row r="1172" spans="1:4" x14ac:dyDescent="0.25">
      <c r="A1172" s="2"/>
      <c r="C1172" s="3"/>
      <c r="D1172" s="3"/>
    </row>
    <row r="1173" spans="1:4" x14ac:dyDescent="0.25">
      <c r="A1173" s="2"/>
      <c r="C1173" s="3"/>
      <c r="D1173" s="3"/>
    </row>
    <row r="1174" spans="1:4" x14ac:dyDescent="0.25">
      <c r="A1174" s="2"/>
      <c r="C1174" s="3"/>
      <c r="D1174" s="3"/>
    </row>
    <row r="1175" spans="1:4" x14ac:dyDescent="0.25">
      <c r="A1175" s="2"/>
      <c r="C1175" s="3"/>
      <c r="D1175" s="3"/>
    </row>
    <row r="1176" spans="1:4" x14ac:dyDescent="0.25">
      <c r="A1176" s="2"/>
      <c r="C1176" s="3"/>
      <c r="D1176" s="3"/>
    </row>
    <row r="1177" spans="1:4" x14ac:dyDescent="0.25">
      <c r="A1177" s="2"/>
      <c r="C1177" s="3"/>
      <c r="D1177" s="3"/>
    </row>
    <row r="1178" spans="1:4" x14ac:dyDescent="0.25">
      <c r="A1178" s="2"/>
      <c r="C1178" s="3"/>
      <c r="D1178" s="3"/>
    </row>
    <row r="1179" spans="1:4" x14ac:dyDescent="0.25">
      <c r="A1179" s="2"/>
      <c r="C1179" s="3"/>
      <c r="D1179" s="3"/>
    </row>
    <row r="1180" spans="1:4" x14ac:dyDescent="0.25">
      <c r="A1180" s="2"/>
      <c r="C1180" s="3"/>
      <c r="D1180" s="3"/>
    </row>
    <row r="1181" spans="1:4" x14ac:dyDescent="0.25">
      <c r="A1181" s="2"/>
      <c r="C1181" s="3"/>
      <c r="D1181" s="3"/>
    </row>
    <row r="1182" spans="1:4" x14ac:dyDescent="0.25">
      <c r="A1182" s="2"/>
      <c r="C1182" s="3"/>
      <c r="D1182" s="3"/>
    </row>
    <row r="1183" spans="1:4" x14ac:dyDescent="0.25">
      <c r="A1183" s="2"/>
      <c r="C1183" s="3"/>
      <c r="D1183" s="3"/>
    </row>
    <row r="1184" spans="1:4" x14ac:dyDescent="0.25">
      <c r="A1184" s="2"/>
      <c r="C1184" s="3"/>
      <c r="D1184" s="3"/>
    </row>
    <row r="1185" spans="1:4" x14ac:dyDescent="0.25">
      <c r="A1185" s="2"/>
      <c r="C1185" s="3"/>
      <c r="D1185" s="3"/>
    </row>
    <row r="1186" spans="1:4" x14ac:dyDescent="0.25">
      <c r="A1186" s="2"/>
      <c r="C1186" s="3"/>
      <c r="D1186" s="3"/>
    </row>
    <row r="1187" spans="1:4" x14ac:dyDescent="0.25">
      <c r="A1187" s="2"/>
      <c r="C1187" s="3"/>
      <c r="D1187" s="3"/>
    </row>
    <row r="1188" spans="1:4" x14ac:dyDescent="0.25">
      <c r="A1188" s="2"/>
      <c r="C1188" s="3"/>
      <c r="D1188" s="3"/>
    </row>
    <row r="1189" spans="1:4" x14ac:dyDescent="0.25">
      <c r="A1189" s="2"/>
      <c r="C1189" s="3"/>
      <c r="D1189" s="3"/>
    </row>
    <row r="1190" spans="1:4" x14ac:dyDescent="0.25">
      <c r="A1190" s="2"/>
      <c r="C1190" s="3"/>
      <c r="D1190" s="3"/>
    </row>
    <row r="1191" spans="1:4" x14ac:dyDescent="0.25">
      <c r="A1191" s="2"/>
      <c r="C1191" s="3"/>
      <c r="D1191" s="3"/>
    </row>
    <row r="1192" spans="1:4" x14ac:dyDescent="0.25">
      <c r="A1192" s="2"/>
      <c r="C1192" s="3"/>
      <c r="D1192" s="3"/>
    </row>
    <row r="1193" spans="1:4" x14ac:dyDescent="0.25">
      <c r="A1193" s="2"/>
      <c r="C1193" s="3"/>
      <c r="D1193" s="3"/>
    </row>
    <row r="1194" spans="1:4" x14ac:dyDescent="0.25">
      <c r="A1194" s="2"/>
      <c r="C1194" s="3"/>
      <c r="D1194" s="3"/>
    </row>
    <row r="1195" spans="1:4" x14ac:dyDescent="0.25">
      <c r="A1195" s="2"/>
      <c r="C1195" s="3"/>
      <c r="D1195" s="3"/>
    </row>
    <row r="1196" spans="1:4" x14ac:dyDescent="0.25">
      <c r="A1196" s="2"/>
      <c r="C1196" s="3"/>
      <c r="D1196" s="3"/>
    </row>
    <row r="1197" spans="1:4" x14ac:dyDescent="0.25">
      <c r="A1197" s="2"/>
      <c r="C1197" s="3"/>
      <c r="D1197" s="3"/>
    </row>
    <row r="1198" spans="1:4" x14ac:dyDescent="0.25">
      <c r="A1198" s="2"/>
      <c r="C1198" s="3"/>
      <c r="D1198" s="3"/>
    </row>
    <row r="1199" spans="1:4" x14ac:dyDescent="0.25">
      <c r="A1199" s="2"/>
      <c r="C1199" s="3"/>
      <c r="D1199" s="3"/>
    </row>
    <row r="1200" spans="1:4" x14ac:dyDescent="0.25">
      <c r="A1200" s="2"/>
      <c r="C1200" s="3"/>
      <c r="D1200" s="3"/>
    </row>
    <row r="1201" spans="1:4" x14ac:dyDescent="0.25">
      <c r="A1201" s="2"/>
      <c r="C1201" s="3"/>
      <c r="D1201" s="3"/>
    </row>
    <row r="1202" spans="1:4" x14ac:dyDescent="0.25">
      <c r="A1202" s="2"/>
      <c r="C1202" s="3"/>
      <c r="D1202" s="3"/>
    </row>
    <row r="1203" spans="1:4" x14ac:dyDescent="0.25">
      <c r="A1203" s="2"/>
      <c r="C1203" s="3"/>
      <c r="D1203" s="3"/>
    </row>
    <row r="1204" spans="1:4" x14ac:dyDescent="0.25">
      <c r="A1204" s="2"/>
      <c r="C1204" s="3"/>
      <c r="D1204" s="3"/>
    </row>
    <row r="1205" spans="1:4" x14ac:dyDescent="0.25">
      <c r="A1205" s="2"/>
      <c r="C1205" s="3"/>
      <c r="D1205" s="3"/>
    </row>
    <row r="1206" spans="1:4" x14ac:dyDescent="0.25">
      <c r="A1206" s="2"/>
      <c r="C1206" s="3"/>
      <c r="D1206" s="3"/>
    </row>
    <row r="1207" spans="1:4" x14ac:dyDescent="0.25">
      <c r="A1207" s="2"/>
      <c r="C1207" s="3"/>
      <c r="D1207" s="3"/>
    </row>
    <row r="1208" spans="1:4" x14ac:dyDescent="0.25">
      <c r="A1208" s="2"/>
      <c r="C1208" s="3"/>
      <c r="D1208" s="3"/>
    </row>
    <row r="1209" spans="1:4" x14ac:dyDescent="0.25">
      <c r="A1209" s="2"/>
      <c r="C1209" s="3"/>
      <c r="D1209" s="3"/>
    </row>
    <row r="1210" spans="1:4" x14ac:dyDescent="0.25">
      <c r="A1210" s="2"/>
      <c r="C1210" s="3"/>
      <c r="D1210" s="3"/>
    </row>
    <row r="1211" spans="1:4" x14ac:dyDescent="0.25">
      <c r="A1211" s="2"/>
      <c r="C1211" s="3"/>
      <c r="D1211" s="3"/>
    </row>
    <row r="1212" spans="1:4" x14ac:dyDescent="0.25">
      <c r="A1212" s="2"/>
      <c r="C1212" s="3"/>
      <c r="D1212" s="3"/>
    </row>
    <row r="1213" spans="1:4" x14ac:dyDescent="0.25">
      <c r="A1213" s="2"/>
      <c r="C1213" s="3"/>
      <c r="D1213" s="3"/>
    </row>
    <row r="1214" spans="1:4" x14ac:dyDescent="0.25">
      <c r="A1214" s="2"/>
      <c r="C1214" s="3"/>
      <c r="D1214" s="3"/>
    </row>
    <row r="1215" spans="1:4" x14ac:dyDescent="0.25">
      <c r="A1215" s="2"/>
      <c r="C1215" s="3"/>
      <c r="D1215" s="3"/>
    </row>
    <row r="1216" spans="1:4" x14ac:dyDescent="0.25">
      <c r="A1216" s="2"/>
      <c r="C1216" s="3"/>
      <c r="D1216" s="3"/>
    </row>
    <row r="1217" spans="1:4" x14ac:dyDescent="0.25">
      <c r="A1217" s="2"/>
      <c r="C1217" s="3"/>
      <c r="D1217" s="3"/>
    </row>
    <row r="1218" spans="1:4" x14ac:dyDescent="0.25">
      <c r="A1218" s="2"/>
      <c r="C1218" s="3"/>
      <c r="D1218" s="3"/>
    </row>
    <row r="1219" spans="1:4" x14ac:dyDescent="0.25">
      <c r="A1219" s="2"/>
      <c r="C1219" s="3"/>
      <c r="D1219" s="3"/>
    </row>
    <row r="1220" spans="1:4" x14ac:dyDescent="0.25">
      <c r="A1220" s="2"/>
      <c r="C1220" s="3"/>
      <c r="D1220" s="3"/>
    </row>
    <row r="1221" spans="1:4" x14ac:dyDescent="0.25">
      <c r="A1221" s="2"/>
      <c r="C1221" s="3"/>
      <c r="D1221" s="3"/>
    </row>
    <row r="1222" spans="1:4" x14ac:dyDescent="0.25">
      <c r="A1222" s="2"/>
      <c r="C1222" s="3"/>
      <c r="D1222" s="3"/>
    </row>
    <row r="1223" spans="1:4" x14ac:dyDescent="0.25">
      <c r="A1223" s="2"/>
      <c r="C1223" s="3"/>
      <c r="D1223" s="3"/>
    </row>
    <row r="1224" spans="1:4" x14ac:dyDescent="0.25">
      <c r="A1224" s="2"/>
      <c r="C1224" s="3"/>
      <c r="D1224" s="3"/>
    </row>
    <row r="1225" spans="1:4" x14ac:dyDescent="0.25">
      <c r="A1225" s="2"/>
      <c r="C1225" s="3"/>
      <c r="D1225" s="3"/>
    </row>
    <row r="1226" spans="1:4" x14ac:dyDescent="0.25">
      <c r="A1226" s="2"/>
      <c r="C1226" s="3"/>
      <c r="D1226" s="3"/>
    </row>
    <row r="1227" spans="1:4" x14ac:dyDescent="0.25">
      <c r="A1227" s="2"/>
      <c r="C1227" s="3"/>
      <c r="D1227" s="3"/>
    </row>
    <row r="1228" spans="1:4" x14ac:dyDescent="0.25">
      <c r="A1228" s="2"/>
      <c r="C1228" s="3"/>
      <c r="D1228" s="3"/>
    </row>
    <row r="1229" spans="1:4" x14ac:dyDescent="0.25">
      <c r="A1229" s="2"/>
      <c r="C1229" s="3"/>
      <c r="D1229" s="3"/>
    </row>
    <row r="1230" spans="1:4" x14ac:dyDescent="0.25">
      <c r="A1230" s="2"/>
      <c r="C1230" s="3"/>
      <c r="D1230" s="3"/>
    </row>
    <row r="1231" spans="1:4" x14ac:dyDescent="0.25">
      <c r="A1231" s="2"/>
      <c r="C1231" s="3"/>
      <c r="D1231" s="3"/>
    </row>
    <row r="1232" spans="1:4" x14ac:dyDescent="0.25">
      <c r="A1232" s="2"/>
      <c r="C1232" s="3"/>
      <c r="D1232" s="3"/>
    </row>
    <row r="1233" spans="1:4" x14ac:dyDescent="0.25">
      <c r="A1233" s="2"/>
      <c r="C1233" s="3"/>
      <c r="D1233" s="3"/>
    </row>
    <row r="1234" spans="1:4" x14ac:dyDescent="0.25">
      <c r="A1234" s="2"/>
      <c r="C1234" s="3"/>
      <c r="D1234" s="3"/>
    </row>
    <row r="1235" spans="1:4" x14ac:dyDescent="0.25">
      <c r="A1235" s="2"/>
      <c r="C1235" s="3"/>
      <c r="D1235" s="3"/>
    </row>
    <row r="1236" spans="1:4" x14ac:dyDescent="0.25">
      <c r="A1236" s="2"/>
      <c r="C1236" s="3"/>
      <c r="D1236" s="3"/>
    </row>
    <row r="1237" spans="1:4" x14ac:dyDescent="0.25">
      <c r="A1237" s="2"/>
      <c r="C1237" s="3"/>
      <c r="D1237" s="3"/>
    </row>
    <row r="1238" spans="1:4" x14ac:dyDescent="0.25">
      <c r="A1238" s="2"/>
      <c r="C1238" s="3"/>
      <c r="D1238" s="3"/>
    </row>
    <row r="1239" spans="1:4" x14ac:dyDescent="0.25">
      <c r="A1239" s="2"/>
      <c r="C1239" s="3"/>
      <c r="D1239" s="3"/>
    </row>
    <row r="1240" spans="1:4" x14ac:dyDescent="0.25">
      <c r="A1240" s="2"/>
      <c r="C1240" s="3"/>
      <c r="D1240" s="3"/>
    </row>
    <row r="1241" spans="1:4" x14ac:dyDescent="0.25">
      <c r="A1241" s="2"/>
      <c r="C1241" s="3"/>
      <c r="D1241" s="3"/>
    </row>
    <row r="1242" spans="1:4" x14ac:dyDescent="0.25">
      <c r="A1242" s="2"/>
      <c r="C1242" s="3"/>
      <c r="D1242" s="3"/>
    </row>
    <row r="1243" spans="1:4" x14ac:dyDescent="0.25">
      <c r="A1243" s="2"/>
      <c r="C1243" s="3"/>
      <c r="D1243" s="3"/>
    </row>
    <row r="1244" spans="1:4" x14ac:dyDescent="0.25">
      <c r="A1244" s="2"/>
      <c r="C1244" s="3"/>
      <c r="D1244" s="3"/>
    </row>
    <row r="1245" spans="1:4" x14ac:dyDescent="0.25">
      <c r="A1245" s="2"/>
      <c r="C1245" s="3"/>
      <c r="D1245" s="3"/>
    </row>
    <row r="1246" spans="1:4" x14ac:dyDescent="0.25">
      <c r="A1246" s="2"/>
      <c r="C1246" s="3"/>
      <c r="D1246" s="3"/>
    </row>
    <row r="1247" spans="1:4" x14ac:dyDescent="0.25">
      <c r="A1247" s="2"/>
      <c r="C1247" s="3"/>
      <c r="D1247" s="3"/>
    </row>
    <row r="1248" spans="1:4" x14ac:dyDescent="0.25">
      <c r="A1248" s="2"/>
      <c r="C1248" s="3"/>
      <c r="D1248" s="3"/>
    </row>
    <row r="1249" spans="1:4" x14ac:dyDescent="0.25">
      <c r="A1249" s="2"/>
      <c r="C1249" s="3"/>
      <c r="D1249" s="3"/>
    </row>
    <row r="1250" spans="1:4" x14ac:dyDescent="0.25">
      <c r="A1250" s="2"/>
      <c r="C1250" s="3"/>
      <c r="D1250" s="3"/>
    </row>
    <row r="1251" spans="1:4" x14ac:dyDescent="0.25">
      <c r="A1251" s="2"/>
      <c r="C1251" s="3"/>
      <c r="D1251" s="3"/>
    </row>
    <row r="1252" spans="1:4" x14ac:dyDescent="0.25">
      <c r="A1252" s="2"/>
      <c r="C1252" s="3"/>
      <c r="D1252" s="3"/>
    </row>
    <row r="1253" spans="1:4" x14ac:dyDescent="0.25">
      <c r="A1253" s="2"/>
      <c r="C1253" s="3"/>
      <c r="D1253" s="3"/>
    </row>
    <row r="1254" spans="1:4" x14ac:dyDescent="0.25">
      <c r="A1254" s="2"/>
      <c r="C1254" s="3"/>
      <c r="D1254" s="3"/>
    </row>
    <row r="1255" spans="1:4" x14ac:dyDescent="0.25">
      <c r="A1255" s="2"/>
      <c r="C1255" s="3"/>
      <c r="D1255" s="3"/>
    </row>
    <row r="1256" spans="1:4" x14ac:dyDescent="0.25">
      <c r="A1256" s="2"/>
      <c r="C1256" s="3"/>
      <c r="D1256" s="3"/>
    </row>
    <row r="1257" spans="1:4" x14ac:dyDescent="0.25">
      <c r="A1257" s="2"/>
      <c r="C1257" s="3"/>
      <c r="D1257" s="3"/>
    </row>
    <row r="1258" spans="1:4" x14ac:dyDescent="0.25">
      <c r="A1258" s="2"/>
      <c r="C1258" s="3"/>
      <c r="D1258" s="3"/>
    </row>
    <row r="1259" spans="1:4" x14ac:dyDescent="0.25">
      <c r="A1259" s="2"/>
      <c r="C1259" s="3"/>
      <c r="D1259" s="3"/>
    </row>
    <row r="1260" spans="1:4" x14ac:dyDescent="0.25">
      <c r="A1260" s="2"/>
      <c r="C1260" s="3"/>
      <c r="D1260" s="3"/>
    </row>
    <row r="1261" spans="1:4" x14ac:dyDescent="0.25">
      <c r="A1261" s="2"/>
      <c r="C1261" s="3"/>
      <c r="D1261" s="3"/>
    </row>
    <row r="1262" spans="1:4" x14ac:dyDescent="0.25">
      <c r="A1262" s="2"/>
      <c r="C1262" s="3"/>
      <c r="D1262" s="3"/>
    </row>
    <row r="1263" spans="1:4" x14ac:dyDescent="0.25">
      <c r="A1263" s="2"/>
      <c r="C1263" s="3"/>
      <c r="D1263" s="3"/>
    </row>
    <row r="1264" spans="1:4" x14ac:dyDescent="0.25">
      <c r="A1264" s="2"/>
      <c r="C1264" s="3"/>
      <c r="D1264" s="3"/>
    </row>
    <row r="1265" spans="1:4" x14ac:dyDescent="0.25">
      <c r="A1265" s="2"/>
      <c r="C1265" s="3"/>
      <c r="D1265" s="3"/>
    </row>
    <row r="1266" spans="1:4" x14ac:dyDescent="0.25">
      <c r="A1266" s="2"/>
      <c r="C1266" s="3"/>
      <c r="D1266" s="3"/>
    </row>
    <row r="1267" spans="1:4" x14ac:dyDescent="0.25">
      <c r="A1267" s="2"/>
      <c r="C1267" s="3"/>
      <c r="D1267" s="3"/>
    </row>
    <row r="1268" spans="1:4" x14ac:dyDescent="0.25">
      <c r="A1268" s="2"/>
      <c r="C1268" s="3"/>
      <c r="D1268" s="3"/>
    </row>
    <row r="1269" spans="1:4" x14ac:dyDescent="0.25">
      <c r="A1269" s="2"/>
      <c r="C1269" s="3"/>
      <c r="D1269" s="3"/>
    </row>
    <row r="1270" spans="1:4" x14ac:dyDescent="0.25">
      <c r="A1270" s="2"/>
      <c r="C1270" s="3"/>
      <c r="D1270" s="3"/>
    </row>
    <row r="1271" spans="1:4" x14ac:dyDescent="0.25">
      <c r="A1271" s="2"/>
      <c r="C1271" s="3"/>
      <c r="D1271" s="3"/>
    </row>
    <row r="1272" spans="1:4" x14ac:dyDescent="0.25">
      <c r="A1272" s="2"/>
      <c r="C1272" s="3"/>
      <c r="D1272" s="3"/>
    </row>
    <row r="1273" spans="1:4" x14ac:dyDescent="0.25">
      <c r="A1273" s="2"/>
      <c r="C1273" s="3"/>
      <c r="D1273" s="3"/>
    </row>
    <row r="1274" spans="1:4" x14ac:dyDescent="0.25">
      <c r="A1274" s="2"/>
      <c r="C1274" s="3"/>
      <c r="D1274" s="3"/>
    </row>
    <row r="1275" spans="1:4" x14ac:dyDescent="0.25">
      <c r="A1275" s="2"/>
      <c r="C1275" s="3"/>
      <c r="D1275" s="3"/>
    </row>
    <row r="1276" spans="1:4" x14ac:dyDescent="0.25">
      <c r="A1276" s="2"/>
      <c r="C1276" s="3"/>
      <c r="D1276" s="3"/>
    </row>
    <row r="1277" spans="1:4" x14ac:dyDescent="0.25">
      <c r="A1277" s="2"/>
      <c r="C1277" s="3"/>
      <c r="D1277" s="3"/>
    </row>
    <row r="1278" spans="1:4" x14ac:dyDescent="0.25">
      <c r="A1278" s="2"/>
      <c r="C1278" s="3"/>
      <c r="D1278" s="3"/>
    </row>
    <row r="1279" spans="1:4" x14ac:dyDescent="0.25">
      <c r="A1279" s="2"/>
      <c r="C1279" s="3"/>
      <c r="D1279" s="3"/>
    </row>
    <row r="1280" spans="1:4" x14ac:dyDescent="0.25">
      <c r="A1280" s="2"/>
      <c r="C1280" s="3"/>
      <c r="D1280" s="3"/>
    </row>
    <row r="1281" spans="1:4" x14ac:dyDescent="0.25">
      <c r="A1281" s="2"/>
      <c r="C1281" s="3"/>
      <c r="D1281" s="3"/>
    </row>
    <row r="1282" spans="1:4" x14ac:dyDescent="0.25">
      <c r="A1282" s="2"/>
      <c r="C1282" s="3"/>
      <c r="D1282" s="3"/>
    </row>
    <row r="1283" spans="1:4" x14ac:dyDescent="0.25">
      <c r="A1283" s="2"/>
      <c r="C1283" s="3"/>
      <c r="D1283" s="3"/>
    </row>
    <row r="1284" spans="1:4" x14ac:dyDescent="0.25">
      <c r="A1284" s="2"/>
      <c r="C1284" s="3"/>
      <c r="D1284" s="3"/>
    </row>
    <row r="1285" spans="1:4" x14ac:dyDescent="0.25">
      <c r="A1285" s="2"/>
      <c r="C1285" s="3"/>
      <c r="D1285" s="3"/>
    </row>
    <row r="1286" spans="1:4" x14ac:dyDescent="0.25">
      <c r="A1286" s="2"/>
      <c r="C1286" s="3"/>
      <c r="D1286" s="3"/>
    </row>
    <row r="1287" spans="1:4" x14ac:dyDescent="0.25">
      <c r="A1287" s="2"/>
      <c r="C1287" s="3"/>
      <c r="D1287" s="3"/>
    </row>
    <row r="1288" spans="1:4" x14ac:dyDescent="0.25">
      <c r="A1288" s="2"/>
      <c r="C1288" s="3"/>
      <c r="D1288" s="3"/>
    </row>
    <row r="1289" spans="1:4" x14ac:dyDescent="0.25">
      <c r="A1289" s="2"/>
      <c r="C1289" s="3"/>
      <c r="D1289" s="3"/>
    </row>
    <row r="1290" spans="1:4" x14ac:dyDescent="0.25">
      <c r="A1290" s="2"/>
      <c r="C1290" s="3"/>
      <c r="D1290" s="3"/>
    </row>
    <row r="1291" spans="1:4" x14ac:dyDescent="0.25">
      <c r="A1291" s="2"/>
      <c r="C1291" s="3"/>
      <c r="D1291" s="3"/>
    </row>
    <row r="1292" spans="1:4" x14ac:dyDescent="0.25">
      <c r="A1292" s="2"/>
      <c r="C1292" s="3"/>
      <c r="D1292" s="3"/>
    </row>
    <row r="1293" spans="1:4" x14ac:dyDescent="0.25">
      <c r="A1293" s="2"/>
      <c r="C1293" s="3"/>
      <c r="D1293" s="3"/>
    </row>
    <row r="1294" spans="1:4" x14ac:dyDescent="0.25">
      <c r="A1294" s="2"/>
      <c r="C1294" s="3"/>
      <c r="D1294" s="3"/>
    </row>
    <row r="1295" spans="1:4" x14ac:dyDescent="0.25">
      <c r="A1295" s="2"/>
      <c r="C1295" s="3"/>
      <c r="D1295" s="3"/>
    </row>
    <row r="1296" spans="1:4" x14ac:dyDescent="0.25">
      <c r="A1296" s="2"/>
      <c r="C1296" s="3"/>
      <c r="D1296" s="3"/>
    </row>
    <row r="1297" spans="1:4" x14ac:dyDescent="0.25">
      <c r="A1297" s="2"/>
      <c r="C1297" s="3"/>
      <c r="D1297" s="3"/>
    </row>
    <row r="1298" spans="1:4" x14ac:dyDescent="0.25">
      <c r="A1298" s="2"/>
      <c r="C1298" s="3"/>
      <c r="D1298" s="3"/>
    </row>
    <row r="1299" spans="1:4" x14ac:dyDescent="0.25">
      <c r="A1299" s="2"/>
      <c r="C1299" s="3"/>
      <c r="D1299" s="3"/>
    </row>
    <row r="1300" spans="1:4" x14ac:dyDescent="0.25">
      <c r="A1300" s="2"/>
      <c r="C1300" s="3"/>
      <c r="D1300" s="3"/>
    </row>
    <row r="1301" spans="1:4" x14ac:dyDescent="0.25">
      <c r="A1301" s="2"/>
      <c r="C1301" s="3"/>
      <c r="D1301" s="3"/>
    </row>
    <row r="1302" spans="1:4" x14ac:dyDescent="0.25">
      <c r="A1302" s="2"/>
      <c r="C1302" s="3"/>
      <c r="D1302" s="3"/>
    </row>
    <row r="1303" spans="1:4" x14ac:dyDescent="0.25">
      <c r="A1303" s="2"/>
      <c r="C1303" s="3"/>
      <c r="D1303" s="3"/>
    </row>
    <row r="1304" spans="1:4" x14ac:dyDescent="0.25">
      <c r="A1304" s="2"/>
      <c r="C1304" s="3"/>
      <c r="D1304" s="3"/>
    </row>
    <row r="1305" spans="1:4" x14ac:dyDescent="0.25">
      <c r="A1305" s="2"/>
      <c r="C1305" s="3"/>
      <c r="D1305" s="3"/>
    </row>
    <row r="1306" spans="1:4" x14ac:dyDescent="0.25">
      <c r="A1306" s="2"/>
      <c r="C1306" s="3"/>
      <c r="D1306" s="3"/>
    </row>
    <row r="1307" spans="1:4" x14ac:dyDescent="0.25">
      <c r="A1307" s="2"/>
      <c r="C1307" s="3"/>
      <c r="D1307" s="3"/>
    </row>
    <row r="1308" spans="1:4" x14ac:dyDescent="0.25">
      <c r="A1308" s="2"/>
      <c r="C1308" s="3"/>
      <c r="D1308" s="3"/>
    </row>
    <row r="1309" spans="1:4" x14ac:dyDescent="0.25">
      <c r="A1309" s="2"/>
      <c r="C1309" s="3"/>
      <c r="D1309" s="3"/>
    </row>
    <row r="1310" spans="1:4" x14ac:dyDescent="0.25">
      <c r="A1310" s="2"/>
      <c r="C1310" s="3"/>
      <c r="D1310" s="3"/>
    </row>
    <row r="1311" spans="1:4" x14ac:dyDescent="0.25">
      <c r="A1311" s="2"/>
      <c r="C1311" s="3"/>
      <c r="D1311" s="3"/>
    </row>
  </sheetData>
  <sheetProtection algorithmName="SHA-512" hashValue="6OS8fCXst0RnCk1nE27V0gEHyEEi8DoVg9X0w+boANRJR5k7GQzRl/TK22evotMDl4OTs+nHgUUyKDTJk6prOw==" saltValue="Za92YrolbRL6wuipWwaoNQ==" spinCount="100000" sheet="1" objects="1" scenarios="1"/>
  <mergeCells count="42">
    <mergeCell ref="K40:K41"/>
    <mergeCell ref="F40:F41"/>
    <mergeCell ref="G40:G41"/>
    <mergeCell ref="H40:H41"/>
    <mergeCell ref="I40:I41"/>
    <mergeCell ref="J40:J41"/>
    <mergeCell ref="C44:D44"/>
    <mergeCell ref="A1:K1"/>
    <mergeCell ref="A5:K5"/>
    <mergeCell ref="A7:K7"/>
    <mergeCell ref="A8:K8"/>
    <mergeCell ref="F10:I10"/>
    <mergeCell ref="F17:F18"/>
    <mergeCell ref="G17:G18"/>
    <mergeCell ref="H17:H18"/>
    <mergeCell ref="I17:I18"/>
    <mergeCell ref="J17:J18"/>
    <mergeCell ref="K17:K18"/>
    <mergeCell ref="F27:F29"/>
    <mergeCell ref="G27:G29"/>
    <mergeCell ref="J35:J38"/>
    <mergeCell ref="K35:K38"/>
    <mergeCell ref="J27:J29"/>
    <mergeCell ref="K27:K29"/>
    <mergeCell ref="H27:H29"/>
    <mergeCell ref="I27:I29"/>
    <mergeCell ref="F35:F38"/>
    <mergeCell ref="G35:G38"/>
    <mergeCell ref="H35:H38"/>
    <mergeCell ref="I35:I38"/>
    <mergeCell ref="K25:K26"/>
    <mergeCell ref="F25:F26"/>
    <mergeCell ref="G25:G26"/>
    <mergeCell ref="H25:H26"/>
    <mergeCell ref="I25:I26"/>
    <mergeCell ref="J25:J26"/>
    <mergeCell ref="K13:K14"/>
    <mergeCell ref="F13:F14"/>
    <mergeCell ref="G13:G14"/>
    <mergeCell ref="H13:H14"/>
    <mergeCell ref="I13:I14"/>
    <mergeCell ref="J13:J14"/>
  </mergeCells>
  <printOptions horizontalCentered="1"/>
  <pageMargins left="0.7" right="0.7" top="0.75" bottom="0.75" header="0.3" footer="0.3"/>
  <pageSetup paperSize="9" scale="6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topLeftCell="A40" zoomScale="80" zoomScaleNormal="80" workbookViewId="0">
      <selection activeCell="C59" sqref="C59:E59"/>
    </sheetView>
  </sheetViews>
  <sheetFormatPr defaultColWidth="8" defaultRowHeight="15" x14ac:dyDescent="0.25"/>
  <cols>
    <col min="1" max="1" width="9.85546875" style="1" customWidth="1"/>
    <col min="2" max="2" width="9.28515625" style="3" customWidth="1"/>
    <col min="3" max="4" width="2.85546875" style="1" customWidth="1"/>
    <col min="5" max="5" width="44.42578125" style="1" customWidth="1"/>
    <col min="6" max="6" width="4.42578125" style="1" bestFit="1" customWidth="1"/>
    <col min="7" max="11" width="11" style="42" customWidth="1"/>
    <col min="12" max="12" width="11" style="3" customWidth="1"/>
    <col min="13" max="16384" width="8" style="1"/>
  </cols>
  <sheetData>
    <row r="1" spans="1:12" x14ac:dyDescent="0.25">
      <c r="A1" s="1560" t="s">
        <v>91</v>
      </c>
      <c r="B1" s="1560"/>
      <c r="C1" s="1560"/>
      <c r="D1" s="1560"/>
      <c r="E1" s="1560"/>
      <c r="F1" s="1560"/>
      <c r="G1" s="1560"/>
      <c r="H1" s="1560"/>
      <c r="I1" s="1560"/>
      <c r="J1" s="1560"/>
      <c r="K1" s="1560"/>
      <c r="L1" s="1560"/>
    </row>
    <row r="2" spans="1:12" x14ac:dyDescent="0.25">
      <c r="A2" s="280"/>
      <c r="B2" s="280"/>
      <c r="C2" s="821"/>
      <c r="D2" s="280"/>
      <c r="E2" s="174"/>
      <c r="F2" s="280"/>
      <c r="G2" s="822"/>
      <c r="H2" s="822"/>
      <c r="I2" s="822"/>
      <c r="J2" s="822"/>
      <c r="K2" s="823"/>
      <c r="L2" s="1218"/>
    </row>
    <row r="3" spans="1:12" s="3" customFormat="1" x14ac:dyDescent="0.25">
      <c r="A3" s="43" t="s">
        <v>85</v>
      </c>
      <c r="B3" s="43"/>
      <c r="C3" s="43"/>
      <c r="D3" s="43"/>
      <c r="E3" s="212"/>
      <c r="G3" s="41"/>
      <c r="H3" s="41"/>
      <c r="I3" s="41"/>
      <c r="J3" s="41"/>
      <c r="K3" s="41"/>
      <c r="L3" s="44" t="s">
        <v>1027</v>
      </c>
    </row>
    <row r="4" spans="1:12" x14ac:dyDescent="0.25">
      <c r="A4" s="3"/>
      <c r="C4" s="3"/>
      <c r="D4" s="3"/>
      <c r="E4" s="3"/>
      <c r="F4" s="3"/>
      <c r="G4" s="41"/>
      <c r="H4" s="41"/>
      <c r="I4" s="41"/>
      <c r="J4" s="41"/>
      <c r="K4" s="41"/>
    </row>
    <row r="5" spans="1:12" s="3" customFormat="1" x14ac:dyDescent="0.25">
      <c r="A5" s="1561" t="s">
        <v>2</v>
      </c>
      <c r="B5" s="1561"/>
      <c r="C5" s="1561"/>
      <c r="D5" s="1561"/>
      <c r="E5" s="1561"/>
      <c r="F5" s="1561"/>
      <c r="G5" s="1561"/>
      <c r="H5" s="1561"/>
      <c r="I5" s="1561"/>
      <c r="J5" s="1561"/>
      <c r="K5" s="1561"/>
      <c r="L5" s="1561"/>
    </row>
    <row r="6" spans="1:12" x14ac:dyDescent="0.25">
      <c r="A6" s="222"/>
      <c r="B6" s="222"/>
      <c r="C6" s="222"/>
      <c r="D6" s="222"/>
      <c r="E6" s="222"/>
      <c r="F6" s="222"/>
      <c r="G6" s="222"/>
      <c r="H6" s="222"/>
      <c r="I6" s="222"/>
      <c r="J6" s="222"/>
      <c r="K6" s="222"/>
    </row>
    <row r="7" spans="1:12" x14ac:dyDescent="0.25">
      <c r="A7" s="1562" t="s">
        <v>670</v>
      </c>
      <c r="B7" s="1562"/>
      <c r="C7" s="1562"/>
      <c r="D7" s="1562"/>
      <c r="E7" s="1562"/>
      <c r="F7" s="1562"/>
      <c r="G7" s="1562"/>
      <c r="H7" s="1562"/>
      <c r="I7" s="1562"/>
      <c r="J7" s="1562"/>
      <c r="K7" s="1562"/>
      <c r="L7" s="1562"/>
    </row>
    <row r="8" spans="1:12" x14ac:dyDescent="0.25">
      <c r="A8" s="1563" t="s">
        <v>4</v>
      </c>
      <c r="B8" s="1563"/>
      <c r="C8" s="1563"/>
      <c r="D8" s="1563"/>
      <c r="E8" s="1563"/>
      <c r="F8" s="1563"/>
      <c r="G8" s="1563"/>
      <c r="H8" s="1563"/>
      <c r="I8" s="1563"/>
      <c r="J8" s="1563"/>
      <c r="K8" s="1563"/>
      <c r="L8" s="1563"/>
    </row>
    <row r="9" spans="1:12" ht="12.75" customHeight="1" x14ac:dyDescent="0.25"/>
    <row r="10" spans="1:12" ht="63" customHeight="1" x14ac:dyDescent="0.25">
      <c r="A10" s="306" t="s">
        <v>5</v>
      </c>
      <c r="B10" s="307" t="s">
        <v>6</v>
      </c>
      <c r="C10" s="12"/>
      <c r="D10" s="12"/>
      <c r="E10" s="12"/>
      <c r="F10" s="12"/>
      <c r="G10" s="1557" t="s">
        <v>92</v>
      </c>
      <c r="H10" s="1558"/>
      <c r="I10" s="1558"/>
      <c r="J10" s="1559"/>
      <c r="K10" s="46" t="s">
        <v>93</v>
      </c>
      <c r="L10" s="125" t="s">
        <v>9</v>
      </c>
    </row>
    <row r="11" spans="1:12" ht="30" x14ac:dyDescent="0.25">
      <c r="A11" s="124"/>
      <c r="B11" s="308"/>
      <c r="C11" s="13"/>
      <c r="D11" s="13"/>
      <c r="E11" s="13"/>
      <c r="F11" s="13"/>
      <c r="G11" s="213" t="s">
        <v>86</v>
      </c>
      <c r="H11" s="214" t="s">
        <v>942</v>
      </c>
      <c r="I11" s="214" t="s">
        <v>87</v>
      </c>
      <c r="J11" s="215" t="s">
        <v>10</v>
      </c>
      <c r="K11" s="216" t="s">
        <v>10</v>
      </c>
      <c r="L11" s="309"/>
    </row>
    <row r="12" spans="1:12" ht="14.1" customHeight="1" x14ac:dyDescent="0.25">
      <c r="A12" s="129"/>
      <c r="B12" s="310"/>
      <c r="C12" s="1564"/>
      <c r="D12" s="1565"/>
      <c r="E12" s="1565"/>
      <c r="F12" s="1566"/>
      <c r="G12" s="16" t="s">
        <v>11</v>
      </c>
      <c r="H12" s="16" t="s">
        <v>12</v>
      </c>
      <c r="I12" s="16" t="s">
        <v>13</v>
      </c>
      <c r="J12" s="16" t="s">
        <v>14</v>
      </c>
      <c r="K12" s="47" t="s">
        <v>15</v>
      </c>
      <c r="L12" s="16" t="s">
        <v>16</v>
      </c>
    </row>
    <row r="13" spans="1:12" ht="14.1" customHeight="1" x14ac:dyDescent="0.25">
      <c r="A13" s="132"/>
      <c r="B13" s="1125"/>
      <c r="C13" s="48" t="s">
        <v>94</v>
      </c>
      <c r="D13" s="13"/>
      <c r="E13" s="13"/>
      <c r="F13" s="13"/>
      <c r="G13" s="1553"/>
      <c r="H13" s="1553"/>
      <c r="I13" s="1553"/>
      <c r="J13" s="1553"/>
      <c r="K13" s="1553"/>
      <c r="L13" s="1525"/>
    </row>
    <row r="14" spans="1:12" ht="18" customHeight="1" x14ac:dyDescent="0.25">
      <c r="A14" s="132"/>
      <c r="B14" s="1125"/>
      <c r="C14" s="50"/>
      <c r="D14" s="49" t="s">
        <v>95</v>
      </c>
      <c r="E14" s="50"/>
      <c r="F14" s="31" t="s">
        <v>18</v>
      </c>
      <c r="G14" s="1549"/>
      <c r="H14" s="1549"/>
      <c r="I14" s="1549"/>
      <c r="J14" s="1549"/>
      <c r="K14" s="1549"/>
      <c r="L14" s="1526"/>
    </row>
    <row r="15" spans="1:12" ht="18" customHeight="1" x14ac:dyDescent="0.25">
      <c r="A15" s="132"/>
      <c r="B15" s="1125"/>
      <c r="C15" s="51"/>
      <c r="D15" s="52" t="s">
        <v>96</v>
      </c>
      <c r="E15" s="51"/>
      <c r="F15" s="28" t="s">
        <v>20</v>
      </c>
      <c r="G15" s="996"/>
      <c r="H15" s="996"/>
      <c r="I15" s="996"/>
      <c r="J15" s="996"/>
      <c r="K15" s="996"/>
      <c r="L15" s="850"/>
    </row>
    <row r="16" spans="1:12" ht="18" customHeight="1" x14ac:dyDescent="0.25">
      <c r="A16" s="132"/>
      <c r="B16" s="1125"/>
      <c r="C16" s="13"/>
      <c r="D16" s="13" t="s">
        <v>97</v>
      </c>
      <c r="E16" s="13"/>
      <c r="F16" s="13"/>
      <c r="G16" s="1553"/>
      <c r="H16" s="1553"/>
      <c r="I16" s="1553"/>
      <c r="J16" s="1553"/>
      <c r="K16" s="1553"/>
      <c r="L16" s="1525"/>
    </row>
    <row r="17" spans="1:12" ht="18" customHeight="1" x14ac:dyDescent="0.25">
      <c r="A17" s="184"/>
      <c r="B17" s="1124"/>
      <c r="C17" s="50"/>
      <c r="D17" s="50"/>
      <c r="E17" s="49" t="s">
        <v>98</v>
      </c>
      <c r="F17" s="31" t="s">
        <v>99</v>
      </c>
      <c r="G17" s="1549"/>
      <c r="H17" s="1549"/>
      <c r="I17" s="1549"/>
      <c r="J17" s="1549"/>
      <c r="K17" s="1549"/>
      <c r="L17" s="1526"/>
    </row>
    <row r="18" spans="1:12" ht="18" customHeight="1" x14ac:dyDescent="0.25">
      <c r="A18" s="132"/>
      <c r="B18" s="1125"/>
      <c r="C18" s="51"/>
      <c r="D18" s="51"/>
      <c r="E18" s="52" t="s">
        <v>50</v>
      </c>
      <c r="F18" s="28" t="s">
        <v>25</v>
      </c>
      <c r="G18" s="996"/>
      <c r="H18" s="996"/>
      <c r="I18" s="996"/>
      <c r="J18" s="996"/>
      <c r="K18" s="996"/>
      <c r="L18" s="850"/>
    </row>
    <row r="19" spans="1:12" ht="18" customHeight="1" x14ac:dyDescent="0.25">
      <c r="A19" s="184"/>
      <c r="B19" s="1124"/>
      <c r="C19" s="51"/>
      <c r="D19" s="51"/>
      <c r="E19" s="52" t="s">
        <v>54</v>
      </c>
      <c r="F19" s="28" t="s">
        <v>28</v>
      </c>
      <c r="G19" s="996"/>
      <c r="H19" s="996"/>
      <c r="I19" s="996"/>
      <c r="J19" s="996"/>
      <c r="K19" s="996"/>
      <c r="L19" s="850"/>
    </row>
    <row r="20" spans="1:12" ht="18" customHeight="1" x14ac:dyDescent="0.25">
      <c r="A20" s="18" t="s">
        <v>56</v>
      </c>
      <c r="B20" s="1124"/>
      <c r="C20" s="25"/>
      <c r="D20" s="25"/>
      <c r="E20" s="24" t="s">
        <v>834</v>
      </c>
      <c r="F20" s="28" t="s">
        <v>30</v>
      </c>
      <c r="G20" s="999"/>
      <c r="H20" s="999"/>
      <c r="I20" s="999"/>
      <c r="J20" s="999"/>
      <c r="K20" s="999"/>
      <c r="L20" s="1000"/>
    </row>
    <row r="21" spans="1:12" ht="18" customHeight="1" x14ac:dyDescent="0.25">
      <c r="A21" s="132"/>
      <c r="B21" s="1125"/>
      <c r="C21" s="51"/>
      <c r="D21" s="52" t="s">
        <v>100</v>
      </c>
      <c r="E21" s="51"/>
      <c r="F21" s="28" t="s">
        <v>33</v>
      </c>
      <c r="G21" s="996"/>
      <c r="H21" s="996"/>
      <c r="I21" s="996"/>
      <c r="J21" s="996"/>
      <c r="K21" s="996"/>
      <c r="L21" s="850"/>
    </row>
    <row r="22" spans="1:12" ht="18" customHeight="1" x14ac:dyDescent="0.25">
      <c r="A22" s="132"/>
      <c r="B22" s="1125"/>
      <c r="C22" s="51"/>
      <c r="D22" s="52" t="s">
        <v>101</v>
      </c>
      <c r="E22" s="51"/>
      <c r="F22" s="28" t="s">
        <v>39</v>
      </c>
      <c r="G22" s="996"/>
      <c r="H22" s="996"/>
      <c r="I22" s="996"/>
      <c r="J22" s="996"/>
      <c r="K22" s="996"/>
      <c r="L22" s="850"/>
    </row>
    <row r="23" spans="1:12" ht="18" customHeight="1" x14ac:dyDescent="0.25">
      <c r="A23" s="132"/>
      <c r="B23" s="1125"/>
      <c r="C23" s="51"/>
      <c r="D23" s="52" t="s">
        <v>102</v>
      </c>
      <c r="E23" s="51"/>
      <c r="F23" s="28" t="s">
        <v>42</v>
      </c>
      <c r="G23" s="996"/>
      <c r="H23" s="996"/>
      <c r="I23" s="996"/>
      <c r="J23" s="996"/>
      <c r="K23" s="996"/>
      <c r="L23" s="850"/>
    </row>
    <row r="24" spans="1:12" ht="18" customHeight="1" x14ac:dyDescent="0.25">
      <c r="A24" s="184" t="s">
        <v>37</v>
      </c>
      <c r="B24" s="1124"/>
      <c r="C24" s="51"/>
      <c r="D24" s="52" t="s">
        <v>103</v>
      </c>
      <c r="E24" s="51"/>
      <c r="F24" s="28" t="s">
        <v>104</v>
      </c>
      <c r="G24" s="996"/>
      <c r="H24" s="996"/>
      <c r="I24" s="996"/>
      <c r="J24" s="996"/>
      <c r="K24" s="996"/>
      <c r="L24" s="850"/>
    </row>
    <row r="25" spans="1:12" ht="18" customHeight="1" x14ac:dyDescent="0.25">
      <c r="A25" s="184"/>
      <c r="B25" s="1124"/>
      <c r="C25" s="315" t="s">
        <v>669</v>
      </c>
      <c r="D25" s="316"/>
      <c r="E25" s="317"/>
      <c r="F25" s="318"/>
      <c r="G25" s="1537"/>
      <c r="H25" s="1537"/>
      <c r="I25" s="1537"/>
      <c r="J25" s="1537"/>
      <c r="K25" s="1537"/>
      <c r="L25" s="1546"/>
    </row>
    <row r="26" spans="1:12" ht="18" customHeight="1" x14ac:dyDescent="0.25">
      <c r="A26" s="18" t="s">
        <v>140</v>
      </c>
      <c r="B26" s="1124"/>
      <c r="C26" s="50"/>
      <c r="D26" s="49" t="s">
        <v>799</v>
      </c>
      <c r="E26" s="50"/>
      <c r="F26" s="31" t="s">
        <v>105</v>
      </c>
      <c r="G26" s="1533"/>
      <c r="H26" s="1533"/>
      <c r="I26" s="1533"/>
      <c r="J26" s="1533"/>
      <c r="K26" s="1533"/>
      <c r="L26" s="1536"/>
    </row>
    <row r="27" spans="1:12" ht="18" customHeight="1" x14ac:dyDescent="0.25">
      <c r="A27" s="18" t="s">
        <v>63</v>
      </c>
      <c r="B27" s="1124"/>
      <c r="C27" s="51"/>
      <c r="D27" s="52" t="s">
        <v>800</v>
      </c>
      <c r="E27" s="51"/>
      <c r="F27" s="28" t="s">
        <v>106</v>
      </c>
      <c r="G27" s="996"/>
      <c r="H27" s="996"/>
      <c r="I27" s="996"/>
      <c r="J27" s="996"/>
      <c r="K27" s="996"/>
      <c r="L27" s="850"/>
    </row>
    <row r="28" spans="1:12" ht="18" customHeight="1" x14ac:dyDescent="0.25">
      <c r="A28" s="18"/>
      <c r="B28" s="1124"/>
      <c r="C28" s="51"/>
      <c r="D28" s="52" t="s">
        <v>801</v>
      </c>
      <c r="E28" s="51"/>
      <c r="F28" s="28" t="s">
        <v>107</v>
      </c>
      <c r="G28" s="996"/>
      <c r="H28" s="996"/>
      <c r="I28" s="996"/>
      <c r="J28" s="996"/>
      <c r="K28" s="996"/>
      <c r="L28" s="850"/>
    </row>
    <row r="29" spans="1:12" ht="18" customHeight="1" x14ac:dyDescent="0.25">
      <c r="A29" s="18"/>
      <c r="B29" s="1124"/>
      <c r="C29" s="315" t="s">
        <v>635</v>
      </c>
      <c r="D29" s="316"/>
      <c r="E29" s="317"/>
      <c r="F29" s="318"/>
      <c r="G29" s="1537"/>
      <c r="H29" s="1537"/>
      <c r="I29" s="1537"/>
      <c r="J29" s="1537"/>
      <c r="K29" s="1537"/>
      <c r="L29" s="1546"/>
    </row>
    <row r="30" spans="1:12" ht="18" customHeight="1" x14ac:dyDescent="0.25">
      <c r="A30" s="18" t="s">
        <v>720</v>
      </c>
      <c r="B30" s="1124"/>
      <c r="C30" s="50"/>
      <c r="D30" s="21" t="s">
        <v>797</v>
      </c>
      <c r="E30" s="50"/>
      <c r="F30" s="31">
        <v>20</v>
      </c>
      <c r="G30" s="1533"/>
      <c r="H30" s="1533"/>
      <c r="I30" s="1533"/>
      <c r="J30" s="1533"/>
      <c r="K30" s="1533"/>
      <c r="L30" s="1536"/>
    </row>
    <row r="31" spans="1:12" s="3" customFormat="1" ht="18" customHeight="1" x14ac:dyDescent="0.25">
      <c r="A31" s="18" t="s">
        <v>720</v>
      </c>
      <c r="B31" s="1124"/>
      <c r="C31" s="25"/>
      <c r="D31" s="1567" t="s">
        <v>798</v>
      </c>
      <c r="E31" s="1567"/>
      <c r="F31" s="26">
        <v>34</v>
      </c>
      <c r="G31" s="850"/>
      <c r="H31" s="850"/>
      <c r="I31" s="850"/>
      <c r="J31" s="850"/>
      <c r="K31" s="850"/>
      <c r="L31" s="850"/>
    </row>
    <row r="32" spans="1:12" ht="18" customHeight="1" x14ac:dyDescent="0.25">
      <c r="A32" s="20"/>
      <c r="B32" s="1125"/>
      <c r="C32" s="25"/>
      <c r="D32" s="24" t="s">
        <v>108</v>
      </c>
      <c r="E32" s="25"/>
      <c r="F32" s="26" t="s">
        <v>109</v>
      </c>
      <c r="G32" s="996"/>
      <c r="H32" s="996"/>
      <c r="I32" s="996"/>
      <c r="J32" s="996"/>
      <c r="K32" s="996"/>
      <c r="L32" s="850"/>
    </row>
    <row r="33" spans="1:12" s="3" customFormat="1" ht="18" customHeight="1" x14ac:dyDescent="0.25">
      <c r="A33" s="20"/>
      <c r="B33" s="1125"/>
      <c r="C33" s="25"/>
      <c r="D33" s="35" t="s">
        <v>111</v>
      </c>
      <c r="E33" s="25"/>
      <c r="F33" s="26" t="s">
        <v>112</v>
      </c>
      <c r="G33" s="850"/>
      <c r="H33" s="850"/>
      <c r="I33" s="850"/>
      <c r="J33" s="850"/>
      <c r="K33" s="850"/>
      <c r="L33" s="850"/>
    </row>
    <row r="34" spans="1:12" ht="18" customHeight="1" x14ac:dyDescent="0.25">
      <c r="A34" s="20"/>
      <c r="B34" s="1125"/>
      <c r="C34" s="25"/>
      <c r="D34" s="35" t="s">
        <v>113</v>
      </c>
      <c r="E34" s="25"/>
      <c r="F34" s="26">
        <v>21</v>
      </c>
      <c r="G34" s="850"/>
      <c r="H34" s="850"/>
      <c r="I34" s="850"/>
      <c r="J34" s="850"/>
      <c r="K34" s="850"/>
      <c r="L34" s="850"/>
    </row>
    <row r="35" spans="1:12" s="3" customFormat="1" ht="18" customHeight="1" x14ac:dyDescent="0.25">
      <c r="A35" s="184"/>
      <c r="B35" s="1124"/>
      <c r="C35" s="25"/>
      <c r="D35" s="25" t="s">
        <v>81</v>
      </c>
      <c r="E35" s="25"/>
      <c r="F35" s="26">
        <v>23</v>
      </c>
      <c r="G35" s="994"/>
      <c r="H35" s="994"/>
      <c r="I35" s="994"/>
      <c r="J35" s="994"/>
      <c r="K35" s="994"/>
      <c r="L35" s="850"/>
    </row>
    <row r="36" spans="1:12" s="3" customFormat="1" ht="28.15" customHeight="1" x14ac:dyDescent="0.25">
      <c r="A36" s="184"/>
      <c r="B36" s="1124"/>
      <c r="C36" s="25"/>
      <c r="D36" s="1554" t="s">
        <v>114</v>
      </c>
      <c r="E36" s="1554"/>
      <c r="F36" s="26">
        <v>24</v>
      </c>
      <c r="G36" s="994"/>
      <c r="H36" s="994"/>
      <c r="I36" s="994"/>
      <c r="J36" s="994"/>
      <c r="K36" s="994"/>
      <c r="L36" s="850"/>
    </row>
    <row r="37" spans="1:12" s="3" customFormat="1" ht="18" customHeight="1" x14ac:dyDescent="0.25">
      <c r="A37" s="184"/>
      <c r="B37" s="1124"/>
      <c r="C37" s="25"/>
      <c r="D37" s="24" t="s">
        <v>115</v>
      </c>
      <c r="E37" s="25"/>
      <c r="F37" s="26">
        <v>25</v>
      </c>
      <c r="G37" s="994"/>
      <c r="H37" s="994"/>
      <c r="I37" s="994"/>
      <c r="J37" s="994"/>
      <c r="K37" s="994"/>
      <c r="L37" s="850"/>
    </row>
    <row r="38" spans="1:12" s="3" customFormat="1" ht="18" customHeight="1" x14ac:dyDescent="0.25">
      <c r="A38" s="184"/>
      <c r="B38" s="1124"/>
      <c r="C38" s="25"/>
      <c r="D38" s="24" t="s">
        <v>116</v>
      </c>
      <c r="E38" s="25"/>
      <c r="F38" s="26">
        <v>28</v>
      </c>
      <c r="G38" s="994"/>
      <c r="H38" s="994"/>
      <c r="I38" s="994"/>
      <c r="J38" s="994"/>
      <c r="K38" s="994"/>
      <c r="L38" s="850"/>
    </row>
    <row r="39" spans="1:12" ht="22.5" customHeight="1" x14ac:dyDescent="0.25">
      <c r="A39" s="20"/>
      <c r="B39" s="1125"/>
      <c r="C39" s="53" t="s">
        <v>117</v>
      </c>
      <c r="D39" s="25"/>
      <c r="E39" s="25"/>
      <c r="F39" s="1182" t="s">
        <v>118</v>
      </c>
      <c r="G39" s="1188">
        <f>SUM(G13:G38)</f>
        <v>0</v>
      </c>
      <c r="H39" s="1188">
        <f t="shared" ref="H39:L39" si="0">SUM(H13:H38)</f>
        <v>0</v>
      </c>
      <c r="I39" s="1188">
        <f t="shared" si="0"/>
        <v>0</v>
      </c>
      <c r="J39" s="1188">
        <f t="shared" si="0"/>
        <v>0</v>
      </c>
      <c r="K39" s="1188">
        <f t="shared" si="0"/>
        <v>0</v>
      </c>
      <c r="L39" s="1188">
        <f t="shared" si="0"/>
        <v>0</v>
      </c>
    </row>
    <row r="40" spans="1:12" ht="24" customHeight="1" x14ac:dyDescent="0.25">
      <c r="A40" s="185"/>
      <c r="B40" s="1125"/>
      <c r="C40" s="53" t="s">
        <v>844</v>
      </c>
      <c r="D40" s="25"/>
      <c r="E40" s="25"/>
      <c r="F40" s="1182">
        <v>35</v>
      </c>
      <c r="G40" s="1002"/>
      <c r="H40" s="1002"/>
      <c r="I40" s="1002"/>
      <c r="J40" s="1002"/>
      <c r="K40" s="1002"/>
      <c r="L40" s="1181"/>
    </row>
    <row r="41" spans="1:12" ht="27.75" customHeight="1" x14ac:dyDescent="0.25">
      <c r="A41" s="20"/>
      <c r="B41" s="1125"/>
      <c r="C41" s="55" t="s">
        <v>119</v>
      </c>
      <c r="D41" s="17"/>
      <c r="E41" s="17"/>
      <c r="F41" s="17"/>
      <c r="G41" s="1550"/>
      <c r="H41" s="1550"/>
      <c r="I41" s="1553"/>
      <c r="J41" s="1553"/>
      <c r="K41" s="1553"/>
      <c r="L41" s="1525"/>
    </row>
    <row r="42" spans="1:12" ht="18" customHeight="1" x14ac:dyDescent="0.25">
      <c r="A42" s="184"/>
      <c r="B42" s="1124"/>
      <c r="C42" s="56"/>
      <c r="D42" s="238" t="s">
        <v>120</v>
      </c>
      <c r="E42" s="17"/>
      <c r="F42" s="232"/>
      <c r="G42" s="1551"/>
      <c r="H42" s="1551"/>
      <c r="I42" s="1532"/>
      <c r="J42" s="1532"/>
      <c r="K42" s="1532"/>
      <c r="L42" s="1535"/>
    </row>
    <row r="43" spans="1:12" s="3" customFormat="1" ht="18" customHeight="1" x14ac:dyDescent="0.25">
      <c r="A43" s="184"/>
      <c r="B43" s="1124"/>
      <c r="C43" s="22"/>
      <c r="D43" s="21"/>
      <c r="E43" s="22" t="s">
        <v>121</v>
      </c>
      <c r="F43" s="23">
        <v>41</v>
      </c>
      <c r="G43" s="1552"/>
      <c r="H43" s="1552"/>
      <c r="I43" s="1549"/>
      <c r="J43" s="1549"/>
      <c r="K43" s="1549"/>
      <c r="L43" s="1526"/>
    </row>
    <row r="44" spans="1:12" s="3" customFormat="1" ht="18" customHeight="1" x14ac:dyDescent="0.25">
      <c r="A44" s="184"/>
      <c r="B44" s="1124"/>
      <c r="C44" s="22"/>
      <c r="D44" s="21"/>
      <c r="E44" s="22" t="s">
        <v>122</v>
      </c>
      <c r="F44" s="23">
        <v>33</v>
      </c>
      <c r="G44" s="1429"/>
      <c r="H44" s="1429"/>
      <c r="I44" s="1000"/>
      <c r="J44" s="1000"/>
      <c r="K44" s="1000"/>
      <c r="L44" s="1000"/>
    </row>
    <row r="45" spans="1:12" ht="18" customHeight="1" x14ac:dyDescent="0.25">
      <c r="A45" s="184"/>
      <c r="B45" s="1124"/>
      <c r="C45" s="25"/>
      <c r="D45" s="24" t="s">
        <v>123</v>
      </c>
      <c r="E45" s="25"/>
      <c r="F45" s="26" t="s">
        <v>124</v>
      </c>
      <c r="G45" s="1430"/>
      <c r="H45" s="1430"/>
      <c r="I45" s="996"/>
      <c r="J45" s="996"/>
      <c r="K45" s="996"/>
      <c r="L45" s="850"/>
    </row>
    <row r="46" spans="1:12" ht="18" customHeight="1" x14ac:dyDescent="0.25">
      <c r="A46" s="20"/>
      <c r="B46" s="1125"/>
      <c r="C46" s="976"/>
      <c r="D46" s="977" t="s">
        <v>125</v>
      </c>
      <c r="E46" s="976"/>
      <c r="F46" s="26" t="s">
        <v>72</v>
      </c>
      <c r="G46" s="1430"/>
      <c r="H46" s="1430"/>
      <c r="I46" s="996"/>
      <c r="J46" s="996"/>
      <c r="K46" s="996"/>
      <c r="L46" s="850"/>
    </row>
    <row r="47" spans="1:12" ht="18" customHeight="1" x14ac:dyDescent="0.25">
      <c r="A47" s="184" t="s">
        <v>126</v>
      </c>
      <c r="B47" s="1124"/>
      <c r="C47" s="25"/>
      <c r="D47" s="24" t="s">
        <v>127</v>
      </c>
      <c r="E47" s="25"/>
      <c r="F47" s="26" t="s">
        <v>76</v>
      </c>
      <c r="G47" s="1430"/>
      <c r="H47" s="1430"/>
      <c r="I47" s="996"/>
      <c r="J47" s="996"/>
      <c r="K47" s="996"/>
      <c r="L47" s="850"/>
    </row>
    <row r="48" spans="1:12" ht="18" customHeight="1" x14ac:dyDescent="0.25">
      <c r="A48" s="301" t="s">
        <v>129</v>
      </c>
      <c r="B48" s="1125"/>
      <c r="C48" s="25"/>
      <c r="D48" s="35" t="s">
        <v>130</v>
      </c>
      <c r="E48" s="25"/>
      <c r="F48" s="26">
        <v>47</v>
      </c>
      <c r="G48" s="1430"/>
      <c r="H48" s="1430"/>
      <c r="I48" s="850"/>
      <c r="J48" s="850"/>
      <c r="K48" s="850"/>
      <c r="L48" s="850"/>
    </row>
    <row r="49" spans="1:12" s="3" customFormat="1" ht="18" customHeight="1" x14ac:dyDescent="0.25">
      <c r="A49" s="301"/>
      <c r="B49" s="1125"/>
      <c r="C49" s="57" t="s">
        <v>131</v>
      </c>
      <c r="D49" s="35"/>
      <c r="E49" s="25"/>
      <c r="F49" s="1182">
        <v>59</v>
      </c>
      <c r="G49" s="1431">
        <f>SUM(G41:G48)</f>
        <v>0</v>
      </c>
      <c r="H49" s="1431">
        <f t="shared" ref="H49:L49" si="1">SUM(H41:H48)</f>
        <v>0</v>
      </c>
      <c r="I49" s="1190">
        <f t="shared" si="1"/>
        <v>0</v>
      </c>
      <c r="J49" s="1190">
        <f t="shared" si="1"/>
        <v>0</v>
      </c>
      <c r="K49" s="1190">
        <f t="shared" si="1"/>
        <v>0</v>
      </c>
      <c r="L49" s="1190">
        <f t="shared" si="1"/>
        <v>0</v>
      </c>
    </row>
    <row r="50" spans="1:12" s="3" customFormat="1" ht="18" customHeight="1" x14ac:dyDescent="0.25">
      <c r="A50" s="301"/>
      <c r="B50" s="1125"/>
      <c r="C50" s="25"/>
      <c r="D50" s="35" t="s">
        <v>132</v>
      </c>
      <c r="E50" s="25"/>
      <c r="F50" s="26" t="s">
        <v>133</v>
      </c>
      <c r="G50" s="1432"/>
      <c r="H50" s="1432"/>
      <c r="I50" s="994"/>
      <c r="J50" s="994"/>
      <c r="K50" s="994"/>
      <c r="L50" s="850"/>
    </row>
    <row r="51" spans="1:12" ht="18" customHeight="1" x14ac:dyDescent="0.25">
      <c r="A51" s="20"/>
      <c r="B51" s="1125"/>
      <c r="C51" s="53" t="s">
        <v>134</v>
      </c>
      <c r="D51" s="25"/>
      <c r="E51" s="25"/>
      <c r="F51" s="1182" t="s">
        <v>135</v>
      </c>
      <c r="G51" s="1431">
        <f>G49+G50</f>
        <v>0</v>
      </c>
      <c r="H51" s="1431">
        <f t="shared" ref="H51:L51" si="2">H49+H50</f>
        <v>0</v>
      </c>
      <c r="I51" s="1188">
        <f t="shared" si="2"/>
        <v>0</v>
      </c>
      <c r="J51" s="1188">
        <f t="shared" si="2"/>
        <v>0</v>
      </c>
      <c r="K51" s="1188">
        <f t="shared" si="2"/>
        <v>0</v>
      </c>
      <c r="L51" s="1188">
        <f t="shared" si="2"/>
        <v>0</v>
      </c>
    </row>
    <row r="52" spans="1:12" ht="18" customHeight="1" x14ac:dyDescent="0.25">
      <c r="A52" s="20"/>
      <c r="B52" s="1125"/>
      <c r="C52" s="58" t="s">
        <v>136</v>
      </c>
      <c r="D52" s="25"/>
      <c r="E52" s="25"/>
      <c r="F52" s="1182" t="s">
        <v>84</v>
      </c>
      <c r="G52" s="1431">
        <f>G39+G51</f>
        <v>0</v>
      </c>
      <c r="H52" s="1431">
        <f t="shared" ref="H52:L52" si="3">H39+H51</f>
        <v>0</v>
      </c>
      <c r="I52" s="1188">
        <f t="shared" si="3"/>
        <v>0</v>
      </c>
      <c r="J52" s="1188">
        <f t="shared" si="3"/>
        <v>0</v>
      </c>
      <c r="K52" s="1188">
        <f t="shared" si="3"/>
        <v>0</v>
      </c>
      <c r="L52" s="1188">
        <f t="shared" si="3"/>
        <v>0</v>
      </c>
    </row>
    <row r="53" spans="1:12" s="3" customFormat="1" ht="26.25" customHeight="1" x14ac:dyDescent="0.25">
      <c r="A53" s="20"/>
      <c r="B53" s="1125"/>
      <c r="C53" s="59" t="s">
        <v>141</v>
      </c>
      <c r="D53" s="17"/>
      <c r="E53" s="17"/>
      <c r="F53" s="231"/>
      <c r="G53" s="1546"/>
      <c r="H53" s="1546"/>
      <c r="I53" s="1546"/>
      <c r="J53" s="1546"/>
      <c r="K53" s="1546"/>
      <c r="L53" s="1546"/>
    </row>
    <row r="54" spans="1:12" s="3" customFormat="1" ht="18" customHeight="1" x14ac:dyDescent="0.25">
      <c r="A54" s="20"/>
      <c r="B54" s="1125"/>
      <c r="C54" s="55" t="s">
        <v>137</v>
      </c>
      <c r="D54" s="17"/>
      <c r="E54" s="17"/>
      <c r="F54" s="231"/>
      <c r="G54" s="1535"/>
      <c r="H54" s="1535"/>
      <c r="I54" s="1535"/>
      <c r="J54" s="1535"/>
      <c r="K54" s="1535"/>
      <c r="L54" s="1535"/>
    </row>
    <row r="55" spans="1:12" s="3" customFormat="1" ht="18" customHeight="1" x14ac:dyDescent="0.25">
      <c r="A55" s="184" t="s">
        <v>128</v>
      </c>
      <c r="B55" s="1124"/>
      <c r="C55" s="56"/>
      <c r="D55" s="238" t="s">
        <v>138</v>
      </c>
      <c r="E55" s="17"/>
      <c r="F55" s="231">
        <v>91</v>
      </c>
      <c r="G55" s="1536"/>
      <c r="H55" s="1536"/>
      <c r="I55" s="1536"/>
      <c r="J55" s="1536"/>
      <c r="K55" s="1536"/>
      <c r="L55" s="1536"/>
    </row>
    <row r="56" spans="1:12" s="3" customFormat="1" ht="18" customHeight="1" x14ac:dyDescent="0.25">
      <c r="A56" s="20"/>
      <c r="B56" s="1125"/>
      <c r="C56" s="978"/>
      <c r="D56" s="977" t="s">
        <v>125</v>
      </c>
      <c r="E56" s="976"/>
      <c r="F56" s="26">
        <v>93</v>
      </c>
      <c r="G56" s="850"/>
      <c r="H56" s="850"/>
      <c r="I56" s="850"/>
      <c r="J56" s="850"/>
      <c r="K56" s="850"/>
      <c r="L56" s="850"/>
    </row>
    <row r="57" spans="1:12" s="3" customFormat="1" ht="18" customHeight="1" x14ac:dyDescent="0.25">
      <c r="A57" s="185">
        <v>20.420000000000002</v>
      </c>
      <c r="B57" s="1125"/>
      <c r="C57" s="60"/>
      <c r="D57" s="35" t="s">
        <v>130</v>
      </c>
      <c r="E57" s="311"/>
      <c r="F57" s="26">
        <v>96</v>
      </c>
      <c r="G57" s="850"/>
      <c r="H57" s="850"/>
      <c r="I57" s="850"/>
      <c r="J57" s="850"/>
      <c r="K57" s="850"/>
      <c r="L57" s="850"/>
    </row>
    <row r="58" spans="1:12" s="3" customFormat="1" ht="18" customHeight="1" x14ac:dyDescent="0.25">
      <c r="A58" s="20"/>
      <c r="B58" s="1125"/>
      <c r="C58" s="58" t="s">
        <v>139</v>
      </c>
      <c r="D58" s="25"/>
      <c r="E58" s="25"/>
      <c r="F58" s="1182">
        <v>99</v>
      </c>
      <c r="G58" s="1189">
        <f>SUM(G53:G57)</f>
        <v>0</v>
      </c>
      <c r="H58" s="1189">
        <f>SUM(H53:H57)</f>
        <v>0</v>
      </c>
      <c r="I58" s="1189">
        <f t="shared" ref="I58:L58" si="4">SUM(I53:I57)</f>
        <v>0</v>
      </c>
      <c r="J58" s="1189">
        <f t="shared" si="4"/>
        <v>0</v>
      </c>
      <c r="K58" s="1189">
        <f t="shared" si="4"/>
        <v>0</v>
      </c>
      <c r="L58" s="1189">
        <f t="shared" si="4"/>
        <v>0</v>
      </c>
    </row>
    <row r="59" spans="1:12" s="3" customFormat="1" ht="33" customHeight="1" x14ac:dyDescent="0.25">
      <c r="A59" s="32"/>
      <c r="B59" s="1126"/>
      <c r="C59" s="1555" t="s">
        <v>1053</v>
      </c>
      <c r="D59" s="1556"/>
      <c r="E59" s="1556"/>
      <c r="F59" s="1183">
        <v>100</v>
      </c>
      <c r="G59" s="1190">
        <f>G40+G52+G58</f>
        <v>0</v>
      </c>
      <c r="H59" s="1190">
        <f t="shared" ref="H59:L59" si="5">H40+H52+H58</f>
        <v>0</v>
      </c>
      <c r="I59" s="1190">
        <f t="shared" si="5"/>
        <v>0</v>
      </c>
      <c r="J59" s="1190">
        <f t="shared" si="5"/>
        <v>0</v>
      </c>
      <c r="K59" s="1190">
        <f t="shared" si="5"/>
        <v>0</v>
      </c>
      <c r="L59" s="1190">
        <f t="shared" si="5"/>
        <v>0</v>
      </c>
    </row>
    <row r="60" spans="1:12" ht="13.15" customHeight="1" x14ac:dyDescent="0.25"/>
    <row r="61" spans="1:12" ht="13.15" customHeight="1" x14ac:dyDescent="0.25">
      <c r="L61" s="312"/>
    </row>
    <row r="62" spans="1:12" ht="13.15" customHeight="1" x14ac:dyDescent="0.25">
      <c r="L62" s="313"/>
    </row>
  </sheetData>
  <sheetProtection algorithmName="SHA-512" hashValue="5nIJ3dnXv/ffOkFfeovamIfyJXvC6Hk1qeJeHcrEkaxhsf4K335N7GawoGtxlfR63vuYrnsNXlPo0VKNIP95mw==" saltValue="fhpEBcjp5i7rmfMmnSSiew==" spinCount="100000" sheet="1" objects="1" scenarios="1"/>
  <mergeCells count="45">
    <mergeCell ref="L53:L55"/>
    <mergeCell ref="G53:G55"/>
    <mergeCell ref="H53:H55"/>
    <mergeCell ref="I53:I55"/>
    <mergeCell ref="J53:J55"/>
    <mergeCell ref="K53:K55"/>
    <mergeCell ref="D36:E36"/>
    <mergeCell ref="C59:E59"/>
    <mergeCell ref="G10:J10"/>
    <mergeCell ref="A1:L1"/>
    <mergeCell ref="A5:L5"/>
    <mergeCell ref="A7:L7"/>
    <mergeCell ref="A8:L8"/>
    <mergeCell ref="C12:F12"/>
    <mergeCell ref="D31:E31"/>
    <mergeCell ref="G25:G26"/>
    <mergeCell ref="H25:H26"/>
    <mergeCell ref="I25:I26"/>
    <mergeCell ref="J25:J26"/>
    <mergeCell ref="K25:K26"/>
    <mergeCell ref="L25:L26"/>
    <mergeCell ref="J29:J30"/>
    <mergeCell ref="G29:G30"/>
    <mergeCell ref="H29:H30"/>
    <mergeCell ref="I29:I30"/>
    <mergeCell ref="K29:K30"/>
    <mergeCell ref="L29:L30"/>
    <mergeCell ref="L13:L14"/>
    <mergeCell ref="G16:G17"/>
    <mergeCell ref="H16:H17"/>
    <mergeCell ref="I16:I17"/>
    <mergeCell ref="J16:J17"/>
    <mergeCell ref="K16:K17"/>
    <mergeCell ref="L16:L17"/>
    <mergeCell ref="G13:G14"/>
    <mergeCell ref="H13:H14"/>
    <mergeCell ref="I13:I14"/>
    <mergeCell ref="J13:J14"/>
    <mergeCell ref="K13:K14"/>
    <mergeCell ref="L41:L43"/>
    <mergeCell ref="G41:G43"/>
    <mergeCell ref="H41:H43"/>
    <mergeCell ref="I41:I43"/>
    <mergeCell ref="J41:J43"/>
    <mergeCell ref="K41:K43"/>
  </mergeCells>
  <printOptions horizontalCentered="1"/>
  <pageMargins left="0.45" right="0.45" top="0.75" bottom="0.75" header="0.3" footer="0.3"/>
  <pageSetup paperSize="9" scale="6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zoomScale="80" zoomScaleNormal="80" workbookViewId="0">
      <selection activeCell="F31" sqref="F31"/>
    </sheetView>
  </sheetViews>
  <sheetFormatPr defaultColWidth="8" defaultRowHeight="15" x14ac:dyDescent="0.25"/>
  <cols>
    <col min="1" max="1" width="9.85546875" style="1" customWidth="1"/>
    <col min="2" max="2" width="9.7109375" style="3" customWidth="1"/>
    <col min="3" max="3" width="3.28515625" style="1" customWidth="1"/>
    <col min="4" max="4" width="2.42578125" style="1" customWidth="1"/>
    <col min="5" max="5" width="3.28515625" style="1" customWidth="1"/>
    <col min="6" max="6" width="47.5703125" style="1" customWidth="1"/>
    <col min="7" max="7" width="3.28515625" style="1" customWidth="1"/>
    <col min="8" max="8" width="9.42578125" style="1" customWidth="1"/>
    <col min="9" max="9" width="11.28515625" style="1" customWidth="1"/>
    <col min="10" max="11" width="11" style="42" customWidth="1"/>
    <col min="12" max="12" width="11" style="1" customWidth="1"/>
    <col min="13" max="16384" width="8" style="1"/>
  </cols>
  <sheetData>
    <row r="1" spans="1:11" x14ac:dyDescent="0.25">
      <c r="A1" s="1560" t="s">
        <v>142</v>
      </c>
      <c r="B1" s="1560"/>
      <c r="C1" s="1560"/>
      <c r="D1" s="1560"/>
      <c r="E1" s="1560"/>
      <c r="F1" s="1560"/>
      <c r="G1" s="1560"/>
      <c r="H1" s="1560"/>
      <c r="I1" s="1560"/>
      <c r="J1" s="1560"/>
      <c r="K1" s="1560"/>
    </row>
    <row r="2" spans="1:11" x14ac:dyDescent="0.25">
      <c r="A2" s="734"/>
      <c r="B2" s="280"/>
      <c r="C2" s="825"/>
      <c r="D2" s="734"/>
      <c r="E2" s="734"/>
      <c r="F2" s="737"/>
      <c r="G2" s="734"/>
      <c r="H2" s="734"/>
      <c r="I2" s="734"/>
      <c r="J2" s="823"/>
      <c r="K2" s="1217"/>
    </row>
    <row r="3" spans="1:11" s="3" customFormat="1" x14ac:dyDescent="0.25">
      <c r="A3" s="229" t="s">
        <v>85</v>
      </c>
      <c r="B3" s="6"/>
      <c r="C3" s="7"/>
      <c r="D3" s="7"/>
      <c r="E3" s="7"/>
      <c r="F3" s="11"/>
      <c r="J3" s="41"/>
      <c r="K3" s="44" t="s">
        <v>1027</v>
      </c>
    </row>
    <row r="4" spans="1:11" s="3" customFormat="1" x14ac:dyDescent="0.25">
      <c r="A4" s="1561" t="s">
        <v>2</v>
      </c>
      <c r="B4" s="1561"/>
      <c r="C4" s="1561"/>
      <c r="D4" s="1561"/>
      <c r="E4" s="1561"/>
      <c r="F4" s="1561"/>
      <c r="G4" s="1561"/>
      <c r="H4" s="1561"/>
      <c r="I4" s="1561"/>
      <c r="J4" s="1561"/>
      <c r="K4" s="1561"/>
    </row>
    <row r="5" spans="1:11" x14ac:dyDescent="0.25">
      <c r="A5" s="62"/>
      <c r="B5" s="222"/>
      <c r="C5" s="62"/>
      <c r="D5" s="62"/>
      <c r="E5" s="62"/>
      <c r="F5" s="62"/>
      <c r="G5" s="62"/>
      <c r="H5" s="62"/>
      <c r="I5" s="62"/>
      <c r="J5" s="62"/>
      <c r="K5" s="62"/>
    </row>
    <row r="6" spans="1:11" x14ac:dyDescent="0.25">
      <c r="A6" s="1562" t="s">
        <v>184</v>
      </c>
      <c r="B6" s="1562"/>
      <c r="C6" s="1562"/>
      <c r="D6" s="1562"/>
      <c r="E6" s="1562"/>
      <c r="F6" s="1562"/>
      <c r="G6" s="1562"/>
      <c r="H6" s="1562"/>
      <c r="I6" s="1562"/>
      <c r="J6" s="1562"/>
      <c r="K6" s="1562"/>
    </row>
    <row r="7" spans="1:11" x14ac:dyDescent="0.25">
      <c r="A7" s="63" t="s">
        <v>4</v>
      </c>
      <c r="B7" s="64"/>
      <c r="C7" s="65"/>
      <c r="D7" s="65"/>
      <c r="E7" s="65"/>
      <c r="F7" s="65"/>
      <c r="G7" s="65"/>
      <c r="H7" s="65"/>
      <c r="I7" s="65"/>
      <c r="J7" s="66"/>
      <c r="K7" s="66"/>
    </row>
    <row r="8" spans="1:11" ht="45" x14ac:dyDescent="0.25">
      <c r="A8" s="306" t="s">
        <v>5</v>
      </c>
      <c r="B8" s="307" t="s">
        <v>6</v>
      </c>
      <c r="C8" s="12"/>
      <c r="D8" s="12"/>
      <c r="E8" s="12"/>
      <c r="F8" s="12"/>
      <c r="G8" s="12"/>
      <c r="H8" s="45" t="s">
        <v>86</v>
      </c>
      <c r="I8" s="45" t="s">
        <v>87</v>
      </c>
      <c r="J8" s="45" t="s">
        <v>941</v>
      </c>
      <c r="K8" s="46" t="s">
        <v>93</v>
      </c>
    </row>
    <row r="9" spans="1:11" x14ac:dyDescent="0.25">
      <c r="A9" s="129"/>
      <c r="B9" s="310"/>
      <c r="C9" s="13"/>
      <c r="D9" s="13"/>
      <c r="E9" s="13"/>
      <c r="F9" s="13"/>
      <c r="G9" s="13"/>
      <c r="H9" s="47" t="s">
        <v>14</v>
      </c>
      <c r="I9" s="47" t="s">
        <v>15</v>
      </c>
      <c r="J9" s="47" t="s">
        <v>11</v>
      </c>
      <c r="K9" s="67" t="s">
        <v>13</v>
      </c>
    </row>
    <row r="10" spans="1:11" x14ac:dyDescent="0.25">
      <c r="A10" s="300"/>
      <c r="B10" s="1127"/>
      <c r="C10" s="48" t="s">
        <v>143</v>
      </c>
      <c r="D10" s="13"/>
      <c r="E10" s="13"/>
      <c r="F10" s="13"/>
      <c r="G10" s="13"/>
      <c r="H10" s="1572"/>
      <c r="I10" s="1572"/>
      <c r="J10" s="1569"/>
      <c r="K10" s="1569"/>
    </row>
    <row r="11" spans="1:11" x14ac:dyDescent="0.25">
      <c r="A11" s="300"/>
      <c r="B11" s="1125"/>
      <c r="C11" s="13"/>
      <c r="D11" s="48" t="s">
        <v>144</v>
      </c>
      <c r="E11" s="13"/>
      <c r="F11" s="13"/>
      <c r="G11" s="13"/>
      <c r="H11" s="1572"/>
      <c r="I11" s="1572"/>
      <c r="J11" s="1570"/>
      <c r="K11" s="1570"/>
    </row>
    <row r="12" spans="1:11" x14ac:dyDescent="0.25">
      <c r="A12" s="301"/>
      <c r="B12" s="1125"/>
      <c r="C12" s="22"/>
      <c r="D12" s="22"/>
      <c r="E12" s="22" t="s">
        <v>145</v>
      </c>
      <c r="F12" s="22"/>
      <c r="G12" s="712" t="s">
        <v>18</v>
      </c>
      <c r="H12" s="1572"/>
      <c r="I12" s="1572"/>
      <c r="J12" s="1571"/>
      <c r="K12" s="1571"/>
    </row>
    <row r="13" spans="1:11" x14ac:dyDescent="0.25">
      <c r="A13" s="301"/>
      <c r="B13" s="1125"/>
      <c r="C13" s="25"/>
      <c r="D13" s="25"/>
      <c r="E13" s="25" t="s">
        <v>146</v>
      </c>
      <c r="F13" s="25"/>
      <c r="G13" s="720" t="s">
        <v>20</v>
      </c>
      <c r="H13" s="1003"/>
      <c r="I13" s="1003"/>
      <c r="J13" s="996"/>
      <c r="K13" s="996"/>
    </row>
    <row r="14" spans="1:11" x14ac:dyDescent="0.25">
      <c r="A14" s="301"/>
      <c r="B14" s="1125"/>
      <c r="C14" s="25"/>
      <c r="D14" s="25"/>
      <c r="E14" s="25" t="s">
        <v>147</v>
      </c>
      <c r="F14" s="25"/>
      <c r="G14" s="720" t="s">
        <v>99</v>
      </c>
      <c r="H14" s="1003"/>
      <c r="I14" s="1003"/>
      <c r="J14" s="997"/>
      <c r="K14" s="997"/>
    </row>
    <row r="15" spans="1:11" x14ac:dyDescent="0.25">
      <c r="A15" s="305" t="s">
        <v>140</v>
      </c>
      <c r="B15" s="1124"/>
      <c r="C15" s="25"/>
      <c r="D15" s="53" t="s">
        <v>148</v>
      </c>
      <c r="E15" s="25"/>
      <c r="F15" s="25"/>
      <c r="G15" s="1186" t="s">
        <v>25</v>
      </c>
      <c r="H15" s="1191">
        <f>H10+H13-H14</f>
        <v>0</v>
      </c>
      <c r="I15" s="1191">
        <f t="shared" ref="I15:K15" si="0">I10+I13-I14</f>
        <v>0</v>
      </c>
      <c r="J15" s="1191">
        <f t="shared" si="0"/>
        <v>0</v>
      </c>
      <c r="K15" s="1191">
        <f t="shared" si="0"/>
        <v>0</v>
      </c>
    </row>
    <row r="16" spans="1:11" x14ac:dyDescent="0.25">
      <c r="A16" s="301"/>
      <c r="B16" s="1125"/>
      <c r="C16" s="25"/>
      <c r="D16" s="25"/>
      <c r="E16" s="25" t="s">
        <v>149</v>
      </c>
      <c r="F16" s="25"/>
      <c r="G16" s="720" t="s">
        <v>28</v>
      </c>
      <c r="H16" s="1003"/>
      <c r="I16" s="1003"/>
      <c r="J16" s="996"/>
      <c r="K16" s="996"/>
    </row>
    <row r="17" spans="1:11" x14ac:dyDescent="0.25">
      <c r="A17" s="305" t="s">
        <v>140</v>
      </c>
      <c r="B17" s="1124"/>
      <c r="C17" s="25"/>
      <c r="D17" s="53" t="s">
        <v>150</v>
      </c>
      <c r="E17" s="25"/>
      <c r="F17" s="25"/>
      <c r="G17" s="1186" t="s">
        <v>30</v>
      </c>
      <c r="H17" s="1191">
        <f>H15+H16</f>
        <v>0</v>
      </c>
      <c r="I17" s="1191">
        <f t="shared" ref="I17:K17" si="1">I15+I16</f>
        <v>0</v>
      </c>
      <c r="J17" s="1191">
        <f t="shared" si="1"/>
        <v>0</v>
      </c>
      <c r="K17" s="1191">
        <f t="shared" si="1"/>
        <v>0</v>
      </c>
    </row>
    <row r="18" spans="1:11" x14ac:dyDescent="0.25">
      <c r="A18" s="301"/>
      <c r="B18" s="1125"/>
      <c r="C18" s="25"/>
      <c r="D18" s="25"/>
      <c r="E18" s="25" t="s">
        <v>151</v>
      </c>
      <c r="F18" s="25"/>
      <c r="G18" s="720" t="s">
        <v>36</v>
      </c>
      <c r="H18" s="1003"/>
      <c r="I18" s="1003"/>
      <c r="J18" s="997"/>
      <c r="K18" s="997"/>
    </row>
    <row r="19" spans="1:11" x14ac:dyDescent="0.25">
      <c r="A19" s="301"/>
      <c r="B19" s="1125"/>
      <c r="C19" s="25"/>
      <c r="D19" s="53" t="s">
        <v>152</v>
      </c>
      <c r="E19" s="25"/>
      <c r="F19" s="25"/>
      <c r="G19" s="1186" t="s">
        <v>39</v>
      </c>
      <c r="H19" s="1191">
        <f>H17+H18</f>
        <v>0</v>
      </c>
      <c r="I19" s="1191">
        <f t="shared" ref="I19:K19" si="2">I17+I18</f>
        <v>0</v>
      </c>
      <c r="J19" s="1191">
        <f t="shared" si="2"/>
        <v>0</v>
      </c>
      <c r="K19" s="1191">
        <f t="shared" si="2"/>
        <v>0</v>
      </c>
    </row>
    <row r="20" spans="1:11" s="3" customFormat="1" x14ac:dyDescent="0.25">
      <c r="A20" s="305"/>
      <c r="B20" s="1124"/>
      <c r="C20" s="25"/>
      <c r="D20" s="25"/>
      <c r="E20" s="25" t="s">
        <v>153</v>
      </c>
      <c r="F20" s="25"/>
      <c r="G20" s="720" t="s">
        <v>154</v>
      </c>
      <c r="H20" s="1003"/>
      <c r="I20" s="1003"/>
      <c r="J20" s="850"/>
      <c r="K20" s="850"/>
    </row>
    <row r="21" spans="1:11" s="3" customFormat="1" x14ac:dyDescent="0.25">
      <c r="A21" s="305"/>
      <c r="B21" s="1124"/>
      <c r="C21" s="25"/>
      <c r="D21" s="25"/>
      <c r="E21" s="25" t="s">
        <v>155</v>
      </c>
      <c r="F21" s="25"/>
      <c r="G21" s="720" t="s">
        <v>156</v>
      </c>
      <c r="H21" s="1003"/>
      <c r="I21" s="1003"/>
      <c r="J21" s="994"/>
      <c r="K21" s="994"/>
    </row>
    <row r="22" spans="1:11" s="3" customFormat="1" x14ac:dyDescent="0.25">
      <c r="A22" s="305" t="s">
        <v>140</v>
      </c>
      <c r="B22" s="1124"/>
      <c r="C22" s="25"/>
      <c r="D22" s="57" t="s">
        <v>157</v>
      </c>
      <c r="E22" s="25"/>
      <c r="F22" s="25"/>
      <c r="G22" s="1186" t="s">
        <v>42</v>
      </c>
      <c r="H22" s="1191">
        <f>H20-H21</f>
        <v>0</v>
      </c>
      <c r="I22" s="1191">
        <f t="shared" ref="I22:K22" si="3">I20-I21</f>
        <v>0</v>
      </c>
      <c r="J22" s="1191">
        <f t="shared" si="3"/>
        <v>0</v>
      </c>
      <c r="K22" s="1191">
        <f t="shared" si="3"/>
        <v>0</v>
      </c>
    </row>
    <row r="23" spans="1:11" x14ac:dyDescent="0.25">
      <c r="A23" s="305"/>
      <c r="B23" s="1125"/>
      <c r="C23" s="320"/>
      <c r="D23" s="77"/>
      <c r="E23" s="77" t="s">
        <v>158</v>
      </c>
      <c r="F23" s="77"/>
      <c r="G23" s="721"/>
      <c r="H23" s="1573"/>
      <c r="I23" s="1573"/>
      <c r="J23" s="1537"/>
      <c r="K23" s="1537"/>
    </row>
    <row r="24" spans="1:11" x14ac:dyDescent="0.25">
      <c r="A24" s="305" t="s">
        <v>636</v>
      </c>
      <c r="B24" s="1125"/>
      <c r="C24" s="321"/>
      <c r="D24" s="22"/>
      <c r="E24" s="22"/>
      <c r="F24" s="22" t="s">
        <v>159</v>
      </c>
      <c r="G24" s="712">
        <v>11</v>
      </c>
      <c r="H24" s="1574"/>
      <c r="I24" s="1574"/>
      <c r="J24" s="1533"/>
      <c r="K24" s="1533"/>
    </row>
    <row r="25" spans="1:11" x14ac:dyDescent="0.25">
      <c r="A25" s="305" t="s">
        <v>636</v>
      </c>
      <c r="B25" s="1125"/>
      <c r="C25" s="60"/>
      <c r="D25" s="25"/>
      <c r="E25" s="25"/>
      <c r="F25" s="25" t="s">
        <v>671</v>
      </c>
      <c r="G25" s="720">
        <v>12</v>
      </c>
      <c r="H25" s="1003"/>
      <c r="I25" s="1003"/>
      <c r="J25" s="1001"/>
      <c r="K25" s="1001"/>
    </row>
    <row r="26" spans="1:11" x14ac:dyDescent="0.25">
      <c r="A26" s="301"/>
      <c r="B26" s="1125"/>
      <c r="C26" s="17"/>
      <c r="D26" s="17"/>
      <c r="E26" s="17"/>
      <c r="F26" s="17" t="s">
        <v>151</v>
      </c>
      <c r="G26" s="231">
        <v>14</v>
      </c>
      <c r="H26" s="1003"/>
      <c r="I26" s="1003"/>
      <c r="J26" s="1001"/>
      <c r="K26" s="1001"/>
    </row>
    <row r="27" spans="1:11" x14ac:dyDescent="0.25">
      <c r="A27" s="305" t="s">
        <v>664</v>
      </c>
      <c r="B27" s="1125"/>
      <c r="C27" s="25"/>
      <c r="D27" s="25"/>
      <c r="E27" s="25" t="s">
        <v>160</v>
      </c>
      <c r="F27" s="25"/>
      <c r="G27" s="720">
        <v>16</v>
      </c>
      <c r="H27" s="1003"/>
      <c r="I27" s="1003"/>
      <c r="J27" s="997"/>
      <c r="K27" s="997"/>
    </row>
    <row r="28" spans="1:11" x14ac:dyDescent="0.25">
      <c r="A28" s="305"/>
      <c r="B28" s="1125"/>
      <c r="C28" s="25"/>
      <c r="E28" s="24" t="s">
        <v>185</v>
      </c>
      <c r="F28" s="25"/>
      <c r="G28" s="720">
        <v>18</v>
      </c>
      <c r="H28" s="1003"/>
      <c r="I28" s="1003"/>
      <c r="J28" s="997"/>
      <c r="K28" s="997"/>
    </row>
    <row r="29" spans="1:11" x14ac:dyDescent="0.25">
      <c r="A29" s="301"/>
      <c r="B29" s="1125"/>
      <c r="C29" s="25"/>
      <c r="D29" s="53" t="s">
        <v>161</v>
      </c>
      <c r="E29" s="25"/>
      <c r="F29" s="25"/>
      <c r="G29" s="1186" t="s">
        <v>45</v>
      </c>
      <c r="H29" s="1389">
        <f>H22+H23-H25+SUM(H26:H28)</f>
        <v>0</v>
      </c>
      <c r="I29" s="1389">
        <f t="shared" ref="I29:K29" si="4">I22+I23-I25+SUM(I26:I28)</f>
        <v>0</v>
      </c>
      <c r="J29" s="1389">
        <f t="shared" si="4"/>
        <v>0</v>
      </c>
      <c r="K29" s="1389">
        <f t="shared" si="4"/>
        <v>0</v>
      </c>
    </row>
    <row r="30" spans="1:11" s="3" customFormat="1" x14ac:dyDescent="0.25">
      <c r="A30" s="301"/>
      <c r="B30" s="1125"/>
      <c r="C30" s="25"/>
      <c r="D30" s="53" t="s">
        <v>162</v>
      </c>
      <c r="E30" s="25"/>
      <c r="F30" s="25"/>
      <c r="G30" s="1186" t="s">
        <v>118</v>
      </c>
      <c r="H30" s="1191">
        <f>H19-H29</f>
        <v>0</v>
      </c>
      <c r="I30" s="1191">
        <f t="shared" ref="I30:K30" si="5">I19-I29</f>
        <v>0</v>
      </c>
      <c r="J30" s="1191">
        <f t="shared" si="5"/>
        <v>0</v>
      </c>
      <c r="K30" s="1191">
        <f t="shared" si="5"/>
        <v>0</v>
      </c>
    </row>
    <row r="31" spans="1:11" s="3" customFormat="1" ht="20.100000000000001" customHeight="1" x14ac:dyDescent="0.25">
      <c r="A31" s="305"/>
      <c r="B31" s="1124"/>
      <c r="C31" s="55" t="s">
        <v>163</v>
      </c>
      <c r="D31" s="17"/>
      <c r="E31" s="17"/>
      <c r="F31" s="17"/>
      <c r="G31" s="17"/>
      <c r="H31" s="1579"/>
      <c r="I31" s="1579"/>
      <c r="J31" s="1525"/>
      <c r="K31" s="1525"/>
    </row>
    <row r="32" spans="1:11" s="3" customFormat="1" ht="18" customHeight="1" x14ac:dyDescent="0.25">
      <c r="A32" s="301"/>
      <c r="B32" s="1125"/>
      <c r="C32" s="22"/>
      <c r="D32" s="21" t="s">
        <v>164</v>
      </c>
      <c r="E32" s="22"/>
      <c r="F32" s="22"/>
      <c r="G32" s="712">
        <v>32</v>
      </c>
      <c r="H32" s="1580"/>
      <c r="I32" s="1580"/>
      <c r="J32" s="1526"/>
      <c r="K32" s="1526"/>
    </row>
    <row r="33" spans="1:12" s="3" customFormat="1" ht="18" customHeight="1" x14ac:dyDescent="0.25">
      <c r="A33" s="301"/>
      <c r="B33" s="1125"/>
      <c r="C33" s="25"/>
      <c r="D33" s="35" t="s">
        <v>165</v>
      </c>
      <c r="E33" s="25"/>
      <c r="F33" s="25"/>
      <c r="G33" s="720">
        <v>33</v>
      </c>
      <c r="H33" s="1003"/>
      <c r="I33" s="1003"/>
      <c r="J33" s="850"/>
      <c r="K33" s="850"/>
    </row>
    <row r="34" spans="1:12" ht="18" customHeight="1" x14ac:dyDescent="0.25">
      <c r="A34" s="301"/>
      <c r="B34" s="1125"/>
      <c r="C34" s="25"/>
      <c r="D34" s="25" t="s">
        <v>166</v>
      </c>
      <c r="E34" s="25"/>
      <c r="F34" s="25"/>
      <c r="G34" s="720">
        <v>34</v>
      </c>
      <c r="H34" s="1003"/>
      <c r="I34" s="1003"/>
      <c r="J34" s="997"/>
      <c r="K34" s="997"/>
    </row>
    <row r="35" spans="1:12" ht="18" customHeight="1" x14ac:dyDescent="0.25">
      <c r="A35" s="301"/>
      <c r="B35" s="1125"/>
      <c r="C35" s="25"/>
      <c r="D35" s="53" t="s">
        <v>167</v>
      </c>
      <c r="E35" s="25"/>
      <c r="F35" s="57"/>
      <c r="G35" s="1186" t="s">
        <v>168</v>
      </c>
      <c r="H35" s="1191">
        <f>H31+H33-H34</f>
        <v>0</v>
      </c>
      <c r="I35" s="1191">
        <f t="shared" ref="I35:K35" si="6">I31+I33-I34</f>
        <v>0</v>
      </c>
      <c r="J35" s="1191">
        <f t="shared" si="6"/>
        <v>0</v>
      </c>
      <c r="K35" s="1191">
        <f t="shared" si="6"/>
        <v>0</v>
      </c>
    </row>
    <row r="36" spans="1:12" ht="20.100000000000001" customHeight="1" x14ac:dyDescent="0.25">
      <c r="A36" s="301"/>
      <c r="B36" s="1125"/>
      <c r="C36" s="54" t="s">
        <v>169</v>
      </c>
      <c r="D36" s="77"/>
      <c r="E36" s="77"/>
      <c r="F36" s="77"/>
      <c r="G36" s="77"/>
      <c r="H36" s="1579"/>
      <c r="I36" s="1579"/>
      <c r="J36" s="1553"/>
      <c r="K36" s="1553"/>
      <c r="L36" s="221"/>
    </row>
    <row r="37" spans="1:12" ht="32.25" customHeight="1" x14ac:dyDescent="0.25">
      <c r="A37" s="301"/>
      <c r="B37" s="1125"/>
      <c r="C37" s="22"/>
      <c r="D37" s="1568" t="s">
        <v>170</v>
      </c>
      <c r="E37" s="1568"/>
      <c r="F37" s="1568"/>
      <c r="G37" s="712" t="s">
        <v>70</v>
      </c>
      <c r="H37" s="1580"/>
      <c r="I37" s="1580"/>
      <c r="J37" s="1549"/>
      <c r="K37" s="1549"/>
    </row>
    <row r="38" spans="1:12" ht="18" customHeight="1" x14ac:dyDescent="0.25">
      <c r="A38" s="301"/>
      <c r="B38" s="1125"/>
      <c r="C38" s="25"/>
      <c r="D38" s="25" t="s">
        <v>171</v>
      </c>
      <c r="E38" s="25"/>
      <c r="F38" s="25"/>
      <c r="G38" s="720" t="s">
        <v>124</v>
      </c>
      <c r="H38" s="1003"/>
      <c r="I38" s="1003"/>
      <c r="J38" s="996"/>
      <c r="K38" s="996"/>
    </row>
    <row r="39" spans="1:12" s="3" customFormat="1" ht="18" customHeight="1" x14ac:dyDescent="0.25">
      <c r="A39" s="301" t="s">
        <v>664</v>
      </c>
      <c r="B39" s="1125"/>
      <c r="C39" s="25"/>
      <c r="D39" s="25" t="s">
        <v>172</v>
      </c>
      <c r="E39" s="25"/>
      <c r="F39" s="25"/>
      <c r="G39" s="720" t="s">
        <v>76</v>
      </c>
      <c r="H39" s="1003"/>
      <c r="I39" s="1003"/>
      <c r="J39" s="850"/>
      <c r="K39" s="850"/>
    </row>
    <row r="40" spans="1:12" s="3" customFormat="1" ht="18" customHeight="1" x14ac:dyDescent="0.25">
      <c r="A40" s="301" t="s">
        <v>664</v>
      </c>
      <c r="B40" s="1125"/>
      <c r="C40" s="25"/>
      <c r="D40" s="25" t="s">
        <v>173</v>
      </c>
      <c r="E40" s="25"/>
      <c r="F40" s="25"/>
      <c r="G40" s="720" t="s">
        <v>174</v>
      </c>
      <c r="H40" s="1003"/>
      <c r="I40" s="1003"/>
      <c r="J40" s="1004"/>
      <c r="K40" s="994"/>
    </row>
    <row r="41" spans="1:12" s="3" customFormat="1" ht="20.100000000000001" customHeight="1" x14ac:dyDescent="0.25">
      <c r="A41" s="301"/>
      <c r="B41" s="1125"/>
      <c r="C41" s="57"/>
      <c r="D41" s="53" t="s">
        <v>175</v>
      </c>
      <c r="E41" s="57"/>
      <c r="F41" s="25"/>
      <c r="G41" s="1187">
        <v>49</v>
      </c>
      <c r="H41" s="1390">
        <f>H30+H35+SUM(H36:H39)-H40</f>
        <v>0</v>
      </c>
      <c r="I41" s="1390">
        <f t="shared" ref="I41:K41" si="7">I30+I35+SUM(I36:I39)-I40</f>
        <v>0</v>
      </c>
      <c r="J41" s="1390">
        <f t="shared" si="7"/>
        <v>0</v>
      </c>
      <c r="K41" s="1390">
        <f t="shared" si="7"/>
        <v>0</v>
      </c>
    </row>
    <row r="42" spans="1:12" ht="20.100000000000001" customHeight="1" x14ac:dyDescent="0.25">
      <c r="A42" s="301"/>
      <c r="B42" s="1125"/>
      <c r="C42" s="55" t="s">
        <v>176</v>
      </c>
      <c r="D42" s="55"/>
      <c r="E42" s="55"/>
      <c r="F42" s="17"/>
      <c r="G42" s="235"/>
      <c r="H42" s="1579"/>
      <c r="I42" s="1579"/>
      <c r="J42" s="1553"/>
      <c r="K42" s="1553"/>
    </row>
    <row r="43" spans="1:12" ht="18" customHeight="1" x14ac:dyDescent="0.25">
      <c r="A43" s="301"/>
      <c r="B43" s="1125"/>
      <c r="C43" s="22"/>
      <c r="D43" s="22" t="s">
        <v>177</v>
      </c>
      <c r="E43" s="22"/>
      <c r="F43" s="22"/>
      <c r="G43" s="178">
        <v>50</v>
      </c>
      <c r="H43" s="1580"/>
      <c r="I43" s="1580"/>
      <c r="J43" s="1549"/>
      <c r="K43" s="1549"/>
    </row>
    <row r="44" spans="1:12" ht="18" customHeight="1" x14ac:dyDescent="0.25">
      <c r="A44" s="301"/>
      <c r="B44" s="1125"/>
      <c r="C44" s="25"/>
      <c r="D44" s="35" t="s">
        <v>178</v>
      </c>
      <c r="E44" s="25"/>
      <c r="F44" s="25"/>
      <c r="G44" s="722">
        <v>51</v>
      </c>
      <c r="H44" s="830"/>
      <c r="I44" s="830"/>
      <c r="J44" s="997"/>
      <c r="K44" s="997"/>
    </row>
    <row r="45" spans="1:12" x14ac:dyDescent="0.25">
      <c r="A45" s="301"/>
      <c r="B45" s="1125"/>
      <c r="C45" s="25"/>
      <c r="D45" s="53" t="s">
        <v>179</v>
      </c>
      <c r="E45" s="25"/>
      <c r="F45" s="57"/>
      <c r="G45" s="1187">
        <v>59</v>
      </c>
      <c r="H45" s="1192">
        <f>H42+H44</f>
        <v>0</v>
      </c>
      <c r="I45" s="1192">
        <f t="shared" ref="I45:K45" si="8">I42+I44</f>
        <v>0</v>
      </c>
      <c r="J45" s="1192">
        <f t="shared" si="8"/>
        <v>0</v>
      </c>
      <c r="K45" s="1192">
        <f t="shared" si="8"/>
        <v>0</v>
      </c>
    </row>
    <row r="46" spans="1:12" ht="17.25" customHeight="1" x14ac:dyDescent="0.25">
      <c r="A46" s="305" t="s">
        <v>129</v>
      </c>
      <c r="B46" s="1125"/>
      <c r="C46" s="1575" t="s">
        <v>802</v>
      </c>
      <c r="D46" s="1576"/>
      <c r="E46" s="1576"/>
      <c r="F46" s="1576"/>
      <c r="G46" s="1187">
        <v>60</v>
      </c>
      <c r="H46" s="1192">
        <f>H41-H45</f>
        <v>0</v>
      </c>
      <c r="I46" s="1192">
        <f t="shared" ref="I46:K46" si="9">I41-I45</f>
        <v>0</v>
      </c>
      <c r="J46" s="1192">
        <f t="shared" si="9"/>
        <v>0</v>
      </c>
      <c r="K46" s="1192">
        <f t="shared" si="9"/>
        <v>0</v>
      </c>
    </row>
    <row r="47" spans="1:12" ht="28.5" customHeight="1" x14ac:dyDescent="0.25">
      <c r="A47" s="301"/>
      <c r="B47" s="1125"/>
      <c r="C47" s="1577" t="s">
        <v>830</v>
      </c>
      <c r="D47" s="1578"/>
      <c r="E47" s="1578"/>
      <c r="F47" s="1578"/>
      <c r="G47" s="722">
        <v>61</v>
      </c>
      <c r="H47" s="830"/>
      <c r="I47" s="830"/>
      <c r="J47" s="997"/>
      <c r="K47" s="997"/>
    </row>
    <row r="48" spans="1:12" x14ac:dyDescent="0.25">
      <c r="A48" s="301"/>
      <c r="B48" s="1125"/>
      <c r="C48" s="53" t="s">
        <v>854</v>
      </c>
      <c r="D48" s="25"/>
      <c r="E48" s="25"/>
      <c r="F48" s="25"/>
      <c r="G48" s="1187">
        <v>89</v>
      </c>
      <c r="H48" s="1192">
        <f>H46-H47</f>
        <v>0</v>
      </c>
      <c r="I48" s="1192">
        <f t="shared" ref="I48:K48" si="10">I46-I47</f>
        <v>0</v>
      </c>
      <c r="J48" s="1192">
        <f t="shared" si="10"/>
        <v>0</v>
      </c>
      <c r="K48" s="1192">
        <f t="shared" si="10"/>
        <v>0</v>
      </c>
    </row>
    <row r="49" spans="1:11" s="3" customFormat="1" ht="20.25" customHeight="1" x14ac:dyDescent="0.25">
      <c r="A49" s="20"/>
      <c r="B49" s="1125"/>
      <c r="C49" s="55" t="s">
        <v>180</v>
      </c>
      <c r="D49" s="17"/>
      <c r="E49" s="17"/>
      <c r="F49" s="17"/>
      <c r="G49" s="17"/>
      <c r="H49" s="1579"/>
      <c r="I49" s="1579"/>
      <c r="J49" s="1525"/>
      <c r="K49" s="1525"/>
    </row>
    <row r="50" spans="1:11" s="3" customFormat="1" x14ac:dyDescent="0.25">
      <c r="A50" s="20"/>
      <c r="B50" s="1125"/>
      <c r="C50" s="22"/>
      <c r="D50" s="22" t="s">
        <v>132</v>
      </c>
      <c r="E50" s="22"/>
      <c r="F50" s="22"/>
      <c r="G50" s="712" t="s">
        <v>181</v>
      </c>
      <c r="H50" s="1580"/>
      <c r="I50" s="1580"/>
      <c r="J50" s="1526"/>
      <c r="K50" s="1526"/>
    </row>
    <row r="51" spans="1:11" s="3" customFormat="1" x14ac:dyDescent="0.25">
      <c r="A51" s="32"/>
      <c r="B51" s="1126"/>
      <c r="C51" s="37"/>
      <c r="D51" s="37" t="s">
        <v>182</v>
      </c>
      <c r="E51" s="37"/>
      <c r="F51" s="37"/>
      <c r="G51" s="711" t="s">
        <v>183</v>
      </c>
      <c r="H51" s="1003"/>
      <c r="I51" s="1003"/>
      <c r="J51" s="850"/>
      <c r="K51" s="850"/>
    </row>
    <row r="52" spans="1:11" s="3" customFormat="1" x14ac:dyDescent="0.25">
      <c r="A52" s="17"/>
      <c r="B52" s="17"/>
      <c r="C52" s="17"/>
      <c r="D52" s="17"/>
      <c r="E52" s="17"/>
      <c r="F52" s="17"/>
      <c r="G52" s="231"/>
      <c r="H52" s="710"/>
      <c r="I52" s="710"/>
      <c r="J52" s="70"/>
      <c r="K52" s="70"/>
    </row>
    <row r="53" spans="1:11" x14ac:dyDescent="0.25">
      <c r="A53" s="3"/>
      <c r="C53" s="3"/>
      <c r="D53" s="3"/>
      <c r="E53" s="3"/>
      <c r="F53" s="3"/>
      <c r="G53" s="3"/>
      <c r="H53" s="3"/>
      <c r="I53" s="3"/>
      <c r="K53" s="294"/>
    </row>
    <row r="54" spans="1:11" x14ac:dyDescent="0.25">
      <c r="A54" s="3"/>
      <c r="C54" s="3"/>
      <c r="D54" s="3"/>
      <c r="E54" s="3"/>
      <c r="F54" s="3"/>
      <c r="G54" s="3"/>
      <c r="H54" s="3"/>
      <c r="I54" s="3"/>
      <c r="K54" s="319"/>
    </row>
    <row r="55" spans="1:11" x14ac:dyDescent="0.25">
      <c r="A55" s="3"/>
      <c r="C55" s="3"/>
      <c r="D55" s="3"/>
      <c r="E55" s="3"/>
      <c r="F55" s="3"/>
      <c r="G55" s="3"/>
      <c r="H55" s="3"/>
      <c r="I55" s="3"/>
    </row>
    <row r="56" spans="1:11" x14ac:dyDescent="0.25">
      <c r="A56" s="3"/>
      <c r="C56" s="3"/>
      <c r="D56" s="3"/>
      <c r="E56" s="3"/>
      <c r="F56" s="3"/>
      <c r="G56" s="3"/>
      <c r="H56" s="3"/>
      <c r="I56" s="3"/>
    </row>
    <row r="57" spans="1:11" x14ac:dyDescent="0.25">
      <c r="A57" s="3"/>
      <c r="C57" s="3"/>
      <c r="D57" s="3"/>
      <c r="E57" s="3"/>
      <c r="F57" s="3"/>
      <c r="G57" s="3"/>
      <c r="H57" s="3"/>
      <c r="I57" s="3"/>
    </row>
    <row r="58" spans="1:11" x14ac:dyDescent="0.25">
      <c r="A58" s="3"/>
      <c r="C58" s="3"/>
      <c r="D58" s="3"/>
      <c r="E58" s="3"/>
      <c r="F58" s="3"/>
      <c r="G58" s="3"/>
      <c r="H58" s="3"/>
      <c r="I58" s="3"/>
    </row>
    <row r="59" spans="1:11" x14ac:dyDescent="0.25">
      <c r="A59" s="3"/>
      <c r="C59" s="3"/>
      <c r="D59" s="3"/>
      <c r="E59" s="3"/>
      <c r="F59" s="3"/>
      <c r="G59" s="3"/>
      <c r="H59" s="3"/>
      <c r="I59" s="3"/>
    </row>
    <row r="60" spans="1:11" x14ac:dyDescent="0.25">
      <c r="A60" s="3"/>
      <c r="C60" s="3"/>
      <c r="D60" s="3"/>
      <c r="E60" s="3"/>
      <c r="F60" s="3"/>
      <c r="G60" s="3"/>
      <c r="H60" s="3"/>
      <c r="I60" s="3"/>
    </row>
    <row r="61" spans="1:11" x14ac:dyDescent="0.25">
      <c r="A61" s="3"/>
      <c r="C61" s="3"/>
      <c r="D61" s="3"/>
      <c r="E61" s="3"/>
      <c r="F61" s="3"/>
      <c r="G61" s="3"/>
      <c r="H61" s="3"/>
      <c r="I61" s="3"/>
    </row>
    <row r="62" spans="1:11" x14ac:dyDescent="0.25">
      <c r="A62" s="3"/>
      <c r="C62" s="3"/>
      <c r="D62" s="3"/>
      <c r="E62" s="3"/>
      <c r="F62" s="3"/>
      <c r="G62" s="3"/>
      <c r="H62" s="3"/>
      <c r="I62" s="3"/>
    </row>
    <row r="63" spans="1:11" x14ac:dyDescent="0.25">
      <c r="A63" s="3"/>
      <c r="C63" s="3"/>
      <c r="D63" s="3"/>
      <c r="E63" s="3"/>
      <c r="F63" s="3"/>
      <c r="G63" s="3"/>
      <c r="H63" s="3"/>
      <c r="I63" s="3"/>
    </row>
  </sheetData>
  <sheetProtection algorithmName="SHA-512" hashValue="4NlIa+lMaWAO/ZFbawMssXc8BmGLE9cPe4k0BDsVejO+ccK9JxDfjxnFlLtB1UgWUtZx7aY6rd1mC4lPGFrfrg==" saltValue="4xUdCRa3otZmfFkMQCjlyw==" spinCount="100000" sheet="1" objects="1" scenarios="1"/>
  <mergeCells count="30">
    <mergeCell ref="I31:I32"/>
    <mergeCell ref="H31:H32"/>
    <mergeCell ref="I36:I37"/>
    <mergeCell ref="H36:H37"/>
    <mergeCell ref="I42:I43"/>
    <mergeCell ref="H42:H43"/>
    <mergeCell ref="J42:J43"/>
    <mergeCell ref="K42:K43"/>
    <mergeCell ref="J49:J50"/>
    <mergeCell ref="K49:K50"/>
    <mergeCell ref="C46:F46"/>
    <mergeCell ref="C47:F47"/>
    <mergeCell ref="I49:I50"/>
    <mergeCell ref="H49:H50"/>
    <mergeCell ref="A1:K1"/>
    <mergeCell ref="A4:K4"/>
    <mergeCell ref="A6:K6"/>
    <mergeCell ref="D37:F37"/>
    <mergeCell ref="J23:J24"/>
    <mergeCell ref="K23:K24"/>
    <mergeCell ref="J10:J12"/>
    <mergeCell ref="K10:K12"/>
    <mergeCell ref="J31:J32"/>
    <mergeCell ref="K31:K32"/>
    <mergeCell ref="J36:J37"/>
    <mergeCell ref="K36:K37"/>
    <mergeCell ref="I10:I12"/>
    <mergeCell ref="H10:H12"/>
    <mergeCell ref="I23:I24"/>
    <mergeCell ref="H23:H24"/>
  </mergeCells>
  <printOptions horizontalCentered="1"/>
  <pageMargins left="0.45" right="0.45" top="0.35" bottom="0.35" header="0.3" footer="0.3"/>
  <pageSetup paperSize="9" scale="7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3"/>
  <sheetViews>
    <sheetView showGridLines="0" zoomScale="80" zoomScaleNormal="80" workbookViewId="0">
      <selection activeCell="I10" sqref="I10:I11"/>
    </sheetView>
  </sheetViews>
  <sheetFormatPr defaultColWidth="12.5703125" defaultRowHeight="15" x14ac:dyDescent="0.25"/>
  <cols>
    <col min="1" max="2" width="11.140625" style="323" customWidth="1"/>
    <col min="3" max="3" width="4.42578125" style="369" customWidth="1"/>
    <col min="4" max="4" width="4.42578125" style="323" customWidth="1"/>
    <col min="5" max="5" width="65.42578125" style="323" customWidth="1"/>
    <col min="6" max="6" width="5.85546875" style="323" customWidth="1"/>
    <col min="7" max="7" width="13" style="323" customWidth="1"/>
    <col min="8" max="8" width="13.5703125" style="323" customWidth="1"/>
    <col min="9" max="9" width="13.28515625" style="323" customWidth="1"/>
    <col min="10" max="10" width="13.140625" style="323" customWidth="1"/>
    <col min="11" max="16384" width="12.5703125" style="323"/>
  </cols>
  <sheetData>
    <row r="1" spans="1:10" x14ac:dyDescent="0.25">
      <c r="A1" s="1609" t="s">
        <v>665</v>
      </c>
      <c r="B1" s="1609"/>
      <c r="C1" s="1609"/>
      <c r="D1" s="1609"/>
      <c r="E1" s="1609"/>
      <c r="F1" s="1609"/>
      <c r="G1" s="1609"/>
      <c r="H1" s="1609"/>
      <c r="I1" s="1609"/>
      <c r="J1" s="1609"/>
    </row>
    <row r="2" spans="1:10" x14ac:dyDescent="0.25">
      <c r="A2" s="1249"/>
      <c r="B2" s="826"/>
      <c r="C2" s="826"/>
      <c r="D2" s="826"/>
      <c r="E2" s="827"/>
      <c r="F2" s="828"/>
      <c r="G2" s="828"/>
      <c r="H2" s="828"/>
      <c r="I2" s="829"/>
      <c r="J2" s="1220"/>
    </row>
    <row r="3" spans="1:10" s="325" customFormat="1" x14ac:dyDescent="0.25">
      <c r="A3" s="1221" t="s">
        <v>85</v>
      </c>
      <c r="B3" s="365"/>
      <c r="C3" s="365"/>
      <c r="J3" s="370" t="s">
        <v>1027</v>
      </c>
    </row>
    <row r="4" spans="1:10" ht="27" customHeight="1" x14ac:dyDescent="0.25">
      <c r="A4" s="1610" t="s">
        <v>2</v>
      </c>
      <c r="B4" s="1610"/>
      <c r="C4" s="1610"/>
      <c r="D4" s="1610"/>
      <c r="E4" s="1610"/>
      <c r="F4" s="1610"/>
      <c r="G4" s="1610"/>
      <c r="H4" s="1610"/>
      <c r="I4" s="1610"/>
      <c r="J4" s="1610"/>
    </row>
    <row r="5" spans="1:10" ht="14.25" customHeight="1" x14ac:dyDescent="0.25">
      <c r="C5" s="326"/>
      <c r="D5" s="327"/>
      <c r="E5" s="327"/>
      <c r="F5" s="327"/>
      <c r="G5" s="327"/>
      <c r="H5" s="327"/>
      <c r="I5" s="327"/>
      <c r="J5" s="327"/>
    </row>
    <row r="6" spans="1:10" ht="20.25" customHeight="1" x14ac:dyDescent="0.25">
      <c r="A6" s="1611" t="s">
        <v>244</v>
      </c>
      <c r="B6" s="1611"/>
      <c r="C6" s="1611"/>
      <c r="D6" s="1611"/>
      <c r="E6" s="1611"/>
      <c r="F6" s="1611"/>
      <c r="G6" s="1611"/>
      <c r="H6" s="1611"/>
      <c r="I6" s="1611"/>
      <c r="J6" s="1611"/>
    </row>
    <row r="7" spans="1:10" ht="15" customHeight="1" x14ac:dyDescent="0.25">
      <c r="A7" s="1612" t="s">
        <v>4</v>
      </c>
      <c r="B7" s="1612"/>
      <c r="C7" s="1612"/>
      <c r="D7" s="1612"/>
      <c r="E7" s="1612"/>
      <c r="F7" s="1612"/>
      <c r="G7" s="1613"/>
      <c r="H7" s="1613"/>
      <c r="I7" s="1612"/>
      <c r="J7" s="1612"/>
    </row>
    <row r="8" spans="1:10" ht="30" x14ac:dyDescent="0.25">
      <c r="A8" s="328" t="s">
        <v>5</v>
      </c>
      <c r="B8" s="328" t="s">
        <v>6</v>
      </c>
      <c r="C8" s="329"/>
      <c r="D8" s="330"/>
      <c r="E8" s="330"/>
      <c r="F8" s="330"/>
      <c r="G8" s="45" t="s">
        <v>942</v>
      </c>
      <c r="H8" s="45" t="s">
        <v>87</v>
      </c>
      <c r="I8" s="331" t="s">
        <v>941</v>
      </c>
      <c r="J8" s="332" t="s">
        <v>93</v>
      </c>
    </row>
    <row r="9" spans="1:10" ht="18" customHeight="1" x14ac:dyDescent="0.25">
      <c r="A9" s="333"/>
      <c r="B9" s="333"/>
      <c r="C9" s="334"/>
      <c r="D9" s="324"/>
      <c r="E9" s="324"/>
      <c r="F9" s="324"/>
      <c r="G9" s="47" t="s">
        <v>14</v>
      </c>
      <c r="H9" s="47" t="s">
        <v>15</v>
      </c>
      <c r="I9" s="335" t="s">
        <v>11</v>
      </c>
      <c r="J9" s="336" t="s">
        <v>13</v>
      </c>
    </row>
    <row r="10" spans="1:10" x14ac:dyDescent="0.25">
      <c r="A10" s="337"/>
      <c r="B10" s="1128"/>
      <c r="C10" s="1614" t="s">
        <v>186</v>
      </c>
      <c r="D10" s="1615"/>
      <c r="E10" s="1615"/>
      <c r="F10" s="324"/>
      <c r="G10" s="1572"/>
      <c r="H10" s="1572"/>
      <c r="I10" s="1588"/>
      <c r="J10" s="1617"/>
    </row>
    <row r="11" spans="1:10" ht="18" customHeight="1" x14ac:dyDescent="0.25">
      <c r="A11" s="338" t="s">
        <v>61</v>
      </c>
      <c r="B11" s="1128"/>
      <c r="C11" s="339"/>
      <c r="D11" s="1604" t="s">
        <v>187</v>
      </c>
      <c r="E11" s="1604"/>
      <c r="F11" s="714" t="s">
        <v>188</v>
      </c>
      <c r="G11" s="1572"/>
      <c r="H11" s="1572"/>
      <c r="I11" s="1616"/>
      <c r="J11" s="1618"/>
    </row>
    <row r="12" spans="1:10" ht="18" customHeight="1" x14ac:dyDescent="0.25">
      <c r="A12" s="338"/>
      <c r="B12" s="1128"/>
      <c r="C12" s="340"/>
      <c r="D12" s="1598" t="s">
        <v>189</v>
      </c>
      <c r="E12" s="1598"/>
      <c r="F12" s="715" t="s">
        <v>190</v>
      </c>
      <c r="G12" s="830"/>
      <c r="H12" s="1003"/>
      <c r="I12" s="1005"/>
      <c r="J12" s="1006"/>
    </row>
    <row r="13" spans="1:10" ht="18" customHeight="1" x14ac:dyDescent="0.25">
      <c r="A13" s="338"/>
      <c r="B13" s="1128"/>
      <c r="C13" s="340"/>
      <c r="D13" s="1598" t="s">
        <v>191</v>
      </c>
      <c r="E13" s="1598"/>
      <c r="F13" s="1387" t="s">
        <v>192</v>
      </c>
      <c r="G13" s="1388">
        <f>G10-G12</f>
        <v>0</v>
      </c>
      <c r="H13" s="1388">
        <f t="shared" ref="H13:J13" si="0">H10-H12</f>
        <v>0</v>
      </c>
      <c r="I13" s="1388">
        <f t="shared" si="0"/>
        <v>0</v>
      </c>
      <c r="J13" s="1388">
        <f t="shared" si="0"/>
        <v>0</v>
      </c>
    </row>
    <row r="14" spans="1:10" ht="18" customHeight="1" x14ac:dyDescent="0.25">
      <c r="A14" s="338"/>
      <c r="B14" s="1128"/>
      <c r="C14" s="340"/>
      <c r="D14" s="1598" t="s">
        <v>193</v>
      </c>
      <c r="E14" s="1598"/>
      <c r="F14" s="715" t="s">
        <v>194</v>
      </c>
      <c r="G14" s="830"/>
      <c r="H14" s="1003"/>
      <c r="I14" s="1005"/>
      <c r="J14" s="1006"/>
    </row>
    <row r="15" spans="1:10" ht="18" customHeight="1" x14ac:dyDescent="0.25">
      <c r="A15" s="338"/>
      <c r="B15" s="1128"/>
      <c r="C15" s="340"/>
      <c r="D15" s="1598" t="s">
        <v>195</v>
      </c>
      <c r="E15" s="1598"/>
      <c r="F15" s="715" t="s">
        <v>196</v>
      </c>
      <c r="G15" s="830"/>
      <c r="H15" s="1003"/>
      <c r="I15" s="1005"/>
      <c r="J15" s="1006"/>
    </row>
    <row r="16" spans="1:10" ht="18" customHeight="1" x14ac:dyDescent="0.25">
      <c r="A16" s="338"/>
      <c r="B16" s="1128"/>
      <c r="C16" s="340"/>
      <c r="D16" s="1602" t="s">
        <v>167</v>
      </c>
      <c r="E16" s="1602"/>
      <c r="F16" s="716" t="s">
        <v>197</v>
      </c>
      <c r="G16" s="1388">
        <f>G14-G15</f>
        <v>0</v>
      </c>
      <c r="H16" s="1388">
        <f t="shared" ref="H16:J16" si="1">H14-H15</f>
        <v>0</v>
      </c>
      <c r="I16" s="1388">
        <f t="shared" si="1"/>
        <v>0</v>
      </c>
      <c r="J16" s="1388">
        <f t="shared" si="1"/>
        <v>0</v>
      </c>
    </row>
    <row r="17" spans="1:10" ht="18" customHeight="1" x14ac:dyDescent="0.25">
      <c r="A17" s="338"/>
      <c r="B17" s="1128"/>
      <c r="C17" s="340"/>
      <c r="D17" s="1598" t="s">
        <v>198</v>
      </c>
      <c r="E17" s="1598"/>
      <c r="F17" s="715" t="s">
        <v>199</v>
      </c>
      <c r="G17" s="830"/>
      <c r="H17" s="1003"/>
      <c r="I17" s="831"/>
      <c r="J17" s="832"/>
    </row>
    <row r="18" spans="1:10" ht="18" customHeight="1" x14ac:dyDescent="0.25">
      <c r="A18" s="338"/>
      <c r="B18" s="1128"/>
      <c r="C18" s="341"/>
      <c r="D18" s="1603" t="s">
        <v>200</v>
      </c>
      <c r="E18" s="1603"/>
      <c r="F18" s="717" t="s">
        <v>201</v>
      </c>
      <c r="G18" s="980"/>
      <c r="H18" s="980"/>
      <c r="I18" s="1009"/>
      <c r="J18" s="1010"/>
    </row>
    <row r="19" spans="1:10" ht="18" customHeight="1" x14ac:dyDescent="0.25">
      <c r="A19" s="338" t="s">
        <v>664</v>
      </c>
      <c r="B19" s="1128"/>
      <c r="C19" s="341"/>
      <c r="D19" s="1603" t="s">
        <v>202</v>
      </c>
      <c r="E19" s="1603"/>
      <c r="F19" s="717" t="s">
        <v>203</v>
      </c>
      <c r="G19" s="980"/>
      <c r="H19" s="980"/>
      <c r="I19" s="1009"/>
      <c r="J19" s="1010"/>
    </row>
    <row r="20" spans="1:10" s="325" customFormat="1" ht="18" customHeight="1" x14ac:dyDescent="0.25">
      <c r="A20" s="338"/>
      <c r="B20" s="1129"/>
      <c r="C20" s="1596" t="s">
        <v>204</v>
      </c>
      <c r="D20" s="1597"/>
      <c r="E20" s="1597"/>
      <c r="F20" s="1193" t="s">
        <v>205</v>
      </c>
      <c r="G20" s="1192">
        <f>G13+G16+SUM(G17:G19)</f>
        <v>0</v>
      </c>
      <c r="H20" s="1192">
        <f t="shared" ref="H20:J20" si="2">H13+H16+SUM(H17:H19)</f>
        <v>0</v>
      </c>
      <c r="I20" s="1192">
        <f t="shared" si="2"/>
        <v>0</v>
      </c>
      <c r="J20" s="1192">
        <f t="shared" si="2"/>
        <v>0</v>
      </c>
    </row>
    <row r="21" spans="1:10" s="325" customFormat="1" ht="18" customHeight="1" x14ac:dyDescent="0.25">
      <c r="A21" s="338"/>
      <c r="B21" s="1129"/>
      <c r="C21" s="1592" t="s">
        <v>724</v>
      </c>
      <c r="D21" s="1593"/>
      <c r="E21" s="1593"/>
      <c r="F21" s="343"/>
      <c r="G21" s="1579"/>
      <c r="H21" s="1579"/>
      <c r="I21" s="1606"/>
      <c r="J21" s="1607"/>
    </row>
    <row r="22" spans="1:10" s="325" customFormat="1" ht="18" customHeight="1" x14ac:dyDescent="0.25">
      <c r="A22" s="344" t="s">
        <v>720</v>
      </c>
      <c r="B22" s="1129"/>
      <c r="C22" s="339"/>
      <c r="D22" s="1604" t="s">
        <v>826</v>
      </c>
      <c r="E22" s="1604"/>
      <c r="F22" s="718" t="s">
        <v>206</v>
      </c>
      <c r="G22" s="1580"/>
      <c r="H22" s="1580"/>
      <c r="I22" s="1584"/>
      <c r="J22" s="1608"/>
    </row>
    <row r="23" spans="1:10" s="325" customFormat="1" ht="18" customHeight="1" x14ac:dyDescent="0.25">
      <c r="A23" s="344" t="s">
        <v>720</v>
      </c>
      <c r="B23" s="1129"/>
      <c r="C23" s="340"/>
      <c r="D23" s="1598" t="s">
        <v>827</v>
      </c>
      <c r="E23" s="1598"/>
      <c r="F23" s="716" t="s">
        <v>207</v>
      </c>
      <c r="G23" s="830"/>
      <c r="H23" s="830"/>
      <c r="I23" s="1005"/>
      <c r="J23" s="1006"/>
    </row>
    <row r="24" spans="1:10" s="325" customFormat="1" ht="18" customHeight="1" x14ac:dyDescent="0.25">
      <c r="A24" s="338"/>
      <c r="B24" s="1129"/>
      <c r="C24" s="345"/>
      <c r="D24" s="1605" t="s">
        <v>245</v>
      </c>
      <c r="E24" s="1605"/>
      <c r="F24" s="343"/>
      <c r="G24" s="1579"/>
      <c r="H24" s="1579"/>
      <c r="I24" s="1583"/>
      <c r="J24" s="1585"/>
    </row>
    <row r="25" spans="1:10" s="325" customFormat="1" ht="18" customHeight="1" x14ac:dyDescent="0.25">
      <c r="A25" s="344"/>
      <c r="B25" s="1129"/>
      <c r="C25" s="339"/>
      <c r="D25" s="346"/>
      <c r="E25" s="347" t="s">
        <v>208</v>
      </c>
      <c r="F25" s="718" t="s">
        <v>209</v>
      </c>
      <c r="G25" s="1580"/>
      <c r="H25" s="1580"/>
      <c r="I25" s="1584"/>
      <c r="J25" s="1586"/>
    </row>
    <row r="26" spans="1:10" s="325" customFormat="1" ht="18" customHeight="1" x14ac:dyDescent="0.25">
      <c r="A26" s="344"/>
      <c r="B26" s="1129"/>
      <c r="C26" s="348"/>
      <c r="D26" s="349"/>
      <c r="E26" s="350" t="s">
        <v>210</v>
      </c>
      <c r="F26" s="716" t="s">
        <v>211</v>
      </c>
      <c r="G26" s="830"/>
      <c r="H26" s="830"/>
      <c r="I26" s="1005"/>
      <c r="J26" s="832"/>
    </row>
    <row r="27" spans="1:10" s="325" customFormat="1" ht="18" customHeight="1" x14ac:dyDescent="0.25">
      <c r="A27" s="338"/>
      <c r="B27" s="1129"/>
      <c r="C27" s="348"/>
      <c r="D27" s="1598" t="s">
        <v>246</v>
      </c>
      <c r="E27" s="1598"/>
      <c r="F27" s="716" t="s">
        <v>212</v>
      </c>
      <c r="G27" s="830"/>
      <c r="H27" s="830"/>
      <c r="I27" s="1007"/>
      <c r="J27" s="1011"/>
    </row>
    <row r="28" spans="1:10" s="325" customFormat="1" ht="18" customHeight="1" x14ac:dyDescent="0.25">
      <c r="A28" s="338"/>
      <c r="B28" s="1129"/>
      <c r="C28" s="351"/>
      <c r="D28" s="1605" t="s">
        <v>213</v>
      </c>
      <c r="E28" s="1605"/>
      <c r="F28" s="719"/>
      <c r="G28" s="1579"/>
      <c r="H28" s="1579"/>
      <c r="I28" s="1583"/>
      <c r="J28" s="1585"/>
    </row>
    <row r="29" spans="1:10" s="325" customFormat="1" ht="18" customHeight="1" x14ac:dyDescent="0.25">
      <c r="A29" s="338"/>
      <c r="B29" s="1129"/>
      <c r="C29" s="352"/>
      <c r="D29" s="346"/>
      <c r="E29" s="347" t="s">
        <v>208</v>
      </c>
      <c r="F29" s="718" t="s">
        <v>214</v>
      </c>
      <c r="G29" s="1580"/>
      <c r="H29" s="1580"/>
      <c r="I29" s="1584"/>
      <c r="J29" s="1587"/>
    </row>
    <row r="30" spans="1:10" s="325" customFormat="1" ht="18" customHeight="1" x14ac:dyDescent="0.25">
      <c r="A30" s="338"/>
      <c r="B30" s="1129"/>
      <c r="C30" s="348"/>
      <c r="D30" s="349"/>
      <c r="E30" s="350" t="s">
        <v>210</v>
      </c>
      <c r="F30" s="716" t="s">
        <v>215</v>
      </c>
      <c r="G30" s="830"/>
      <c r="H30" s="830"/>
      <c r="I30" s="1007"/>
      <c r="J30" s="1008"/>
    </row>
    <row r="31" spans="1:10" s="325" customFormat="1" ht="18" customHeight="1" x14ac:dyDescent="0.25">
      <c r="A31" s="344"/>
      <c r="B31" s="1129"/>
      <c r="C31" s="340"/>
      <c r="D31" s="1602" t="s">
        <v>725</v>
      </c>
      <c r="E31" s="1602"/>
      <c r="F31" s="716" t="s">
        <v>216</v>
      </c>
      <c r="G31" s="830"/>
      <c r="H31" s="830"/>
      <c r="I31" s="1007"/>
      <c r="J31" s="1008"/>
    </row>
    <row r="32" spans="1:10" ht="18" customHeight="1" x14ac:dyDescent="0.25">
      <c r="A32" s="344"/>
      <c r="B32" s="1128"/>
      <c r="C32" s="340"/>
      <c r="D32" s="1602" t="s">
        <v>217</v>
      </c>
      <c r="E32" s="1602"/>
      <c r="F32" s="716" t="s">
        <v>218</v>
      </c>
      <c r="G32" s="830"/>
      <c r="H32" s="830"/>
      <c r="I32" s="1005"/>
      <c r="J32" s="832"/>
    </row>
    <row r="33" spans="1:10" ht="18" customHeight="1" x14ac:dyDescent="0.25">
      <c r="A33" s="344"/>
      <c r="B33" s="1128"/>
      <c r="C33" s="340"/>
      <c r="D33" s="1602" t="s">
        <v>219</v>
      </c>
      <c r="E33" s="1602"/>
      <c r="F33" s="716" t="s">
        <v>220</v>
      </c>
      <c r="G33" s="830"/>
      <c r="H33" s="830"/>
      <c r="I33" s="831"/>
      <c r="J33" s="832"/>
    </row>
    <row r="34" spans="1:10" ht="18" customHeight="1" x14ac:dyDescent="0.25">
      <c r="A34" s="344"/>
      <c r="B34" s="1128"/>
      <c r="C34" s="340"/>
      <c r="D34" s="1602" t="s">
        <v>159</v>
      </c>
      <c r="E34" s="1602"/>
      <c r="F34" s="716" t="s">
        <v>221</v>
      </c>
      <c r="G34" s="830"/>
      <c r="H34" s="830"/>
      <c r="I34" s="831"/>
      <c r="J34" s="832"/>
    </row>
    <row r="35" spans="1:10" ht="18" customHeight="1" x14ac:dyDescent="0.25">
      <c r="A35" s="344"/>
      <c r="B35" s="1128"/>
      <c r="C35" s="340"/>
      <c r="D35" s="1602" t="s">
        <v>222</v>
      </c>
      <c r="E35" s="1602"/>
      <c r="F35" s="716" t="s">
        <v>223</v>
      </c>
      <c r="G35" s="830"/>
      <c r="H35" s="830"/>
      <c r="I35" s="831"/>
      <c r="J35" s="832"/>
    </row>
    <row r="36" spans="1:10" s="325" customFormat="1" ht="18" customHeight="1" x14ac:dyDescent="0.25">
      <c r="A36" s="344"/>
      <c r="B36" s="1129"/>
      <c r="C36" s="340"/>
      <c r="D36" s="1598" t="s">
        <v>224</v>
      </c>
      <c r="E36" s="1598"/>
      <c r="F36" s="716" t="s">
        <v>225</v>
      </c>
      <c r="G36" s="830"/>
      <c r="H36" s="830"/>
      <c r="I36" s="831"/>
      <c r="J36" s="832"/>
    </row>
    <row r="37" spans="1:10" s="325" customFormat="1" ht="18" customHeight="1" x14ac:dyDescent="0.25">
      <c r="A37" s="338"/>
      <c r="B37" s="1129"/>
      <c r="C37" s="340"/>
      <c r="D37" s="1602" t="s">
        <v>226</v>
      </c>
      <c r="E37" s="1602"/>
      <c r="F37" s="716" t="s">
        <v>227</v>
      </c>
      <c r="G37" s="830"/>
      <c r="H37" s="830"/>
      <c r="I37" s="831"/>
      <c r="J37" s="832"/>
    </row>
    <row r="38" spans="1:10" s="325" customFormat="1" ht="18" customHeight="1" x14ac:dyDescent="0.25">
      <c r="A38" s="338" t="s">
        <v>664</v>
      </c>
      <c r="B38" s="1129"/>
      <c r="C38" s="340"/>
      <c r="D38" s="1602" t="s">
        <v>228</v>
      </c>
      <c r="E38" s="1602"/>
      <c r="F38" s="716" t="s">
        <v>229</v>
      </c>
      <c r="G38" s="830"/>
      <c r="H38" s="830"/>
      <c r="I38" s="831"/>
      <c r="J38" s="832"/>
    </row>
    <row r="39" spans="1:10" s="325" customFormat="1" ht="18" customHeight="1" x14ac:dyDescent="0.25">
      <c r="A39" s="338" t="s">
        <v>664</v>
      </c>
      <c r="B39" s="1129"/>
      <c r="C39" s="340"/>
      <c r="D39" s="350" t="s">
        <v>173</v>
      </c>
      <c r="E39" s="350"/>
      <c r="F39" s="716" t="s">
        <v>230</v>
      </c>
      <c r="G39" s="830"/>
      <c r="H39" s="830"/>
      <c r="I39" s="1012"/>
      <c r="J39" s="832"/>
    </row>
    <row r="40" spans="1:10" s="325" customFormat="1" ht="18" customHeight="1" x14ac:dyDescent="0.25">
      <c r="A40" s="338"/>
      <c r="B40" s="1129"/>
      <c r="C40" s="340"/>
      <c r="D40" s="1598" t="s">
        <v>185</v>
      </c>
      <c r="E40" s="1598"/>
      <c r="F40" s="716" t="s">
        <v>679</v>
      </c>
      <c r="G40" s="830"/>
      <c r="H40" s="830"/>
      <c r="I40" s="1013"/>
      <c r="J40" s="832"/>
    </row>
    <row r="41" spans="1:10" ht="18" customHeight="1" x14ac:dyDescent="0.25">
      <c r="A41" s="338"/>
      <c r="B41" s="1128"/>
      <c r="C41" s="1599" t="s">
        <v>231</v>
      </c>
      <c r="D41" s="1600"/>
      <c r="E41" s="1600"/>
      <c r="F41" s="1193" t="s">
        <v>232</v>
      </c>
      <c r="G41" s="1390">
        <f>G21-G23+SUM(G24:G27)-SUM(G28:G30)+SUM(G31:G34)-G35+SUM(G36:G40)</f>
        <v>0</v>
      </c>
      <c r="H41" s="1390">
        <f t="shared" ref="H41:J41" si="3">H21-H23+SUM(H24:H27)-SUM(H28:H30)+SUM(H31:H34)-H35+SUM(H36:H40)</f>
        <v>0</v>
      </c>
      <c r="I41" s="1390">
        <f t="shared" si="3"/>
        <v>0</v>
      </c>
      <c r="J41" s="1390">
        <f t="shared" si="3"/>
        <v>0</v>
      </c>
    </row>
    <row r="42" spans="1:10" ht="18" customHeight="1" x14ac:dyDescent="0.25">
      <c r="A42" s="338"/>
      <c r="B42" s="1128"/>
      <c r="C42" s="1599" t="s">
        <v>233</v>
      </c>
      <c r="D42" s="1600"/>
      <c r="E42" s="1600"/>
      <c r="F42" s="1193" t="s">
        <v>234</v>
      </c>
      <c r="G42" s="1192">
        <f>G20-G41</f>
        <v>0</v>
      </c>
      <c r="H42" s="1192">
        <f t="shared" ref="H42:J42" si="4">H20-H41</f>
        <v>0</v>
      </c>
      <c r="I42" s="1192">
        <f t="shared" si="4"/>
        <v>0</v>
      </c>
      <c r="J42" s="1192">
        <f t="shared" si="4"/>
        <v>0</v>
      </c>
    </row>
    <row r="43" spans="1:10" ht="18" customHeight="1" x14ac:dyDescent="0.25">
      <c r="A43" s="338"/>
      <c r="B43" s="1128"/>
      <c r="C43" s="334"/>
      <c r="D43" s="1601" t="s">
        <v>235</v>
      </c>
      <c r="E43" s="1601"/>
      <c r="F43" s="343"/>
      <c r="G43" s="1579"/>
      <c r="H43" s="1579"/>
      <c r="I43" s="1588"/>
      <c r="J43" s="1590"/>
    </row>
    <row r="44" spans="1:10" ht="18" customHeight="1" x14ac:dyDescent="0.25">
      <c r="A44" s="344"/>
      <c r="B44" s="1128"/>
      <c r="C44" s="353"/>
      <c r="D44" s="354"/>
      <c r="E44" s="355" t="s">
        <v>177</v>
      </c>
      <c r="F44" s="718" t="s">
        <v>236</v>
      </c>
      <c r="G44" s="1580"/>
      <c r="H44" s="1580"/>
      <c r="I44" s="1589"/>
      <c r="J44" s="1591"/>
    </row>
    <row r="45" spans="1:10" s="325" customFormat="1" ht="18" customHeight="1" x14ac:dyDescent="0.25">
      <c r="A45" s="344"/>
      <c r="B45" s="1129"/>
      <c r="C45" s="340"/>
      <c r="D45" s="349"/>
      <c r="E45" s="356" t="s">
        <v>178</v>
      </c>
      <c r="F45" s="716" t="s">
        <v>237</v>
      </c>
      <c r="G45" s="830"/>
      <c r="H45" s="830"/>
      <c r="I45" s="831"/>
      <c r="J45" s="832"/>
    </row>
    <row r="46" spans="1:10" s="325" customFormat="1" ht="21.75" customHeight="1" x14ac:dyDescent="0.25">
      <c r="A46" s="344"/>
      <c r="B46" s="1129"/>
      <c r="C46" s="1575" t="s">
        <v>674</v>
      </c>
      <c r="D46" s="1576"/>
      <c r="E46" s="1576"/>
      <c r="F46" s="1194" t="s">
        <v>238</v>
      </c>
      <c r="G46" s="1192">
        <f>G42-G43-G45</f>
        <v>0</v>
      </c>
      <c r="H46" s="1192">
        <f t="shared" ref="H46:J46" si="5">H42-H43-H45</f>
        <v>0</v>
      </c>
      <c r="I46" s="1192">
        <f t="shared" si="5"/>
        <v>0</v>
      </c>
      <c r="J46" s="1192">
        <f t="shared" si="5"/>
        <v>0</v>
      </c>
    </row>
    <row r="47" spans="1:10" s="325" customFormat="1" ht="21.75" customHeight="1" x14ac:dyDescent="0.25">
      <c r="A47" s="344"/>
      <c r="B47" s="1129"/>
      <c r="C47" s="1577" t="s">
        <v>673</v>
      </c>
      <c r="D47" s="1578"/>
      <c r="E47" s="1578"/>
      <c r="F47" s="718" t="s">
        <v>239</v>
      </c>
      <c r="G47" s="830"/>
      <c r="H47" s="830"/>
      <c r="I47" s="1012"/>
      <c r="J47" s="1014"/>
    </row>
    <row r="48" spans="1:10" s="325" customFormat="1" ht="19.5" customHeight="1" x14ac:dyDescent="0.25">
      <c r="A48" s="338"/>
      <c r="B48" s="1129"/>
      <c r="C48" s="1596" t="s">
        <v>672</v>
      </c>
      <c r="D48" s="1597"/>
      <c r="E48" s="1597"/>
      <c r="F48" s="1193" t="s">
        <v>240</v>
      </c>
      <c r="G48" s="1192">
        <f>G46-G47</f>
        <v>0</v>
      </c>
      <c r="H48" s="1192">
        <f t="shared" ref="H48:J48" si="6">H46-H47</f>
        <v>0</v>
      </c>
      <c r="I48" s="1192">
        <f t="shared" si="6"/>
        <v>0</v>
      </c>
      <c r="J48" s="1192">
        <f t="shared" si="6"/>
        <v>0</v>
      </c>
    </row>
    <row r="49" spans="1:10" s="325" customFormat="1" ht="30" customHeight="1" x14ac:dyDescent="0.25">
      <c r="A49" s="342"/>
      <c r="B49" s="1129"/>
      <c r="C49" s="1592" t="s">
        <v>241</v>
      </c>
      <c r="D49" s="1593"/>
      <c r="E49" s="1593"/>
      <c r="F49" s="343"/>
      <c r="G49" s="1579"/>
      <c r="H49" s="1579"/>
      <c r="I49" s="1581"/>
      <c r="J49" s="1525"/>
    </row>
    <row r="50" spans="1:10" s="325" customFormat="1" ht="18" customHeight="1" x14ac:dyDescent="0.25">
      <c r="A50" s="342"/>
      <c r="B50" s="1129"/>
      <c r="C50" s="357"/>
      <c r="D50" s="1594" t="s">
        <v>132</v>
      </c>
      <c r="E50" s="1594"/>
      <c r="F50" s="718" t="s">
        <v>242</v>
      </c>
      <c r="G50" s="1580"/>
      <c r="H50" s="1580"/>
      <c r="I50" s="1582"/>
      <c r="J50" s="1526"/>
    </row>
    <row r="51" spans="1:10" s="325" customFormat="1" ht="18" customHeight="1" x14ac:dyDescent="0.25">
      <c r="A51" s="358"/>
      <c r="B51" s="1130"/>
      <c r="C51" s="359"/>
      <c r="D51" s="1595" t="s">
        <v>182</v>
      </c>
      <c r="E51" s="1595"/>
      <c r="F51" s="713" t="s">
        <v>243</v>
      </c>
      <c r="G51" s="830"/>
      <c r="H51" s="830"/>
      <c r="I51" s="1015"/>
      <c r="J51" s="1016"/>
    </row>
    <row r="52" spans="1:10" ht="18" customHeight="1" x14ac:dyDescent="0.25">
      <c r="C52" s="360"/>
      <c r="F52" s="361"/>
      <c r="G52" s="361"/>
      <c r="H52" s="361"/>
      <c r="I52" s="362"/>
    </row>
    <row r="53" spans="1:10" ht="18" customHeight="1" x14ac:dyDescent="0.25">
      <c r="C53" s="360"/>
      <c r="F53" s="363"/>
      <c r="G53" s="363"/>
      <c r="H53" s="363"/>
      <c r="I53" s="363"/>
    </row>
    <row r="54" spans="1:10" ht="15" customHeight="1" x14ac:dyDescent="0.25">
      <c r="B54" s="325"/>
      <c r="C54" s="364"/>
      <c r="D54" s="365"/>
      <c r="E54" s="365"/>
      <c r="F54" s="366"/>
      <c r="G54" s="366"/>
      <c r="H54" s="366"/>
      <c r="I54" s="325"/>
      <c r="J54" s="367"/>
    </row>
    <row r="55" spans="1:10" ht="12.75" customHeight="1" x14ac:dyDescent="0.25">
      <c r="B55" s="325"/>
      <c r="C55" s="364"/>
      <c r="D55" s="365"/>
      <c r="E55" s="365"/>
      <c r="F55" s="366"/>
      <c r="G55" s="366"/>
      <c r="H55" s="366"/>
      <c r="I55" s="325"/>
      <c r="J55" s="367"/>
    </row>
    <row r="56" spans="1:10" x14ac:dyDescent="0.25">
      <c r="B56" s="325"/>
      <c r="C56" s="364"/>
      <c r="D56" s="365"/>
      <c r="E56" s="365"/>
      <c r="F56" s="366"/>
      <c r="G56" s="366"/>
      <c r="H56" s="366"/>
      <c r="I56" s="365"/>
      <c r="J56" s="365"/>
    </row>
    <row r="57" spans="1:10" x14ac:dyDescent="0.25">
      <c r="B57" s="325"/>
      <c r="C57" s="364"/>
      <c r="D57" s="365"/>
      <c r="E57" s="365"/>
      <c r="F57" s="366"/>
      <c r="G57" s="366"/>
      <c r="H57" s="366"/>
      <c r="I57" s="365"/>
      <c r="J57" s="365"/>
    </row>
    <row r="58" spans="1:10" x14ac:dyDescent="0.25">
      <c r="B58" s="325"/>
      <c r="C58" s="368"/>
      <c r="D58" s="325"/>
      <c r="E58" s="325"/>
      <c r="F58" s="361"/>
      <c r="G58" s="361"/>
      <c r="H58" s="361"/>
      <c r="I58" s="325"/>
      <c r="J58" s="325"/>
    </row>
    <row r="59" spans="1:10" ht="14.1" customHeight="1" x14ac:dyDescent="0.25">
      <c r="F59" s="325"/>
      <c r="G59" s="325"/>
      <c r="H59" s="325"/>
    </row>
    <row r="60" spans="1:10" x14ac:dyDescent="0.25">
      <c r="F60" s="325"/>
      <c r="G60" s="325"/>
      <c r="H60" s="325"/>
    </row>
    <row r="61" spans="1:10" x14ac:dyDescent="0.25">
      <c r="F61" s="325"/>
      <c r="G61" s="325"/>
      <c r="H61" s="325"/>
    </row>
    <row r="62" spans="1:10" x14ac:dyDescent="0.25">
      <c r="F62" s="325"/>
      <c r="G62" s="325"/>
      <c r="H62" s="325"/>
    </row>
    <row r="63" spans="1:10" x14ac:dyDescent="0.25">
      <c r="F63" s="325"/>
      <c r="G63" s="325"/>
      <c r="H63" s="325"/>
    </row>
    <row r="64" spans="1:10" x14ac:dyDescent="0.25">
      <c r="F64" s="325"/>
      <c r="G64" s="325"/>
      <c r="H64" s="325"/>
    </row>
    <row r="65" spans="6:8" x14ac:dyDescent="0.25">
      <c r="F65" s="325"/>
      <c r="G65" s="325"/>
      <c r="H65" s="325"/>
    </row>
    <row r="66" spans="6:8" x14ac:dyDescent="0.25">
      <c r="F66" s="325"/>
      <c r="G66" s="325"/>
      <c r="H66" s="325"/>
    </row>
    <row r="67" spans="6:8" x14ac:dyDescent="0.25">
      <c r="F67" s="325"/>
      <c r="G67" s="325"/>
      <c r="H67" s="325"/>
    </row>
    <row r="68" spans="6:8" x14ac:dyDescent="0.25">
      <c r="F68" s="325"/>
      <c r="G68" s="325"/>
      <c r="H68" s="325"/>
    </row>
    <row r="69" spans="6:8" x14ac:dyDescent="0.25">
      <c r="F69" s="325"/>
      <c r="G69" s="325"/>
      <c r="H69" s="325"/>
    </row>
    <row r="70" spans="6:8" x14ac:dyDescent="0.25">
      <c r="F70" s="325"/>
      <c r="G70" s="325"/>
      <c r="H70" s="325"/>
    </row>
    <row r="71" spans="6:8" x14ac:dyDescent="0.25">
      <c r="F71" s="325"/>
      <c r="G71" s="325"/>
      <c r="H71" s="325"/>
    </row>
    <row r="72" spans="6:8" x14ac:dyDescent="0.25">
      <c r="F72" s="325"/>
      <c r="G72" s="325"/>
      <c r="H72" s="325"/>
    </row>
    <row r="73" spans="6:8" x14ac:dyDescent="0.25">
      <c r="F73" s="325"/>
      <c r="G73" s="325"/>
      <c r="H73" s="325"/>
    </row>
    <row r="74" spans="6:8" x14ac:dyDescent="0.25">
      <c r="F74" s="325"/>
      <c r="G74" s="325"/>
      <c r="H74" s="325"/>
    </row>
    <row r="75" spans="6:8" x14ac:dyDescent="0.25">
      <c r="F75" s="325"/>
      <c r="G75" s="325"/>
      <c r="H75" s="325"/>
    </row>
    <row r="76" spans="6:8" x14ac:dyDescent="0.25">
      <c r="F76" s="325"/>
      <c r="G76" s="325"/>
      <c r="H76" s="325"/>
    </row>
    <row r="77" spans="6:8" x14ac:dyDescent="0.25">
      <c r="F77" s="325"/>
      <c r="G77" s="325"/>
      <c r="H77" s="325"/>
    </row>
    <row r="78" spans="6:8" x14ac:dyDescent="0.25">
      <c r="F78" s="325"/>
      <c r="G78" s="325"/>
      <c r="H78" s="325"/>
    </row>
    <row r="79" spans="6:8" x14ac:dyDescent="0.25">
      <c r="F79" s="325"/>
      <c r="G79" s="325"/>
      <c r="H79" s="325"/>
    </row>
    <row r="80" spans="6:8" x14ac:dyDescent="0.25">
      <c r="F80" s="325"/>
      <c r="G80" s="325"/>
      <c r="H80" s="325"/>
    </row>
    <row r="81" spans="6:8" x14ac:dyDescent="0.25">
      <c r="F81" s="325"/>
      <c r="G81" s="325"/>
      <c r="H81" s="325"/>
    </row>
    <row r="82" spans="6:8" x14ac:dyDescent="0.25">
      <c r="F82" s="325"/>
      <c r="G82" s="325"/>
      <c r="H82" s="325"/>
    </row>
    <row r="83" spans="6:8" x14ac:dyDescent="0.25">
      <c r="F83" s="325"/>
      <c r="G83" s="325"/>
      <c r="H83" s="325"/>
    </row>
    <row r="84" spans="6:8" x14ac:dyDescent="0.25">
      <c r="F84" s="325"/>
      <c r="G84" s="325"/>
      <c r="H84" s="325"/>
    </row>
    <row r="85" spans="6:8" x14ac:dyDescent="0.25">
      <c r="F85" s="325"/>
      <c r="G85" s="325"/>
      <c r="H85" s="325"/>
    </row>
    <row r="86" spans="6:8" x14ac:dyDescent="0.25">
      <c r="F86" s="325"/>
      <c r="G86" s="325"/>
      <c r="H86" s="325"/>
    </row>
    <row r="87" spans="6:8" x14ac:dyDescent="0.25">
      <c r="F87" s="325"/>
      <c r="G87" s="325"/>
      <c r="H87" s="325"/>
    </row>
    <row r="88" spans="6:8" x14ac:dyDescent="0.25">
      <c r="F88" s="325"/>
      <c r="G88" s="325"/>
      <c r="H88" s="325"/>
    </row>
    <row r="89" spans="6:8" x14ac:dyDescent="0.25">
      <c r="F89" s="325"/>
      <c r="G89" s="325"/>
      <c r="H89" s="325"/>
    </row>
    <row r="90" spans="6:8" x14ac:dyDescent="0.25">
      <c r="F90" s="325"/>
      <c r="G90" s="325"/>
      <c r="H90" s="325"/>
    </row>
    <row r="91" spans="6:8" x14ac:dyDescent="0.25">
      <c r="F91" s="325"/>
      <c r="G91" s="325"/>
      <c r="H91" s="325"/>
    </row>
    <row r="92" spans="6:8" x14ac:dyDescent="0.25">
      <c r="F92" s="325"/>
      <c r="G92" s="325"/>
      <c r="H92" s="325"/>
    </row>
    <row r="93" spans="6:8" x14ac:dyDescent="0.25">
      <c r="F93" s="325"/>
      <c r="G93" s="325"/>
      <c r="H93" s="325"/>
    </row>
    <row r="94" spans="6:8" x14ac:dyDescent="0.25">
      <c r="F94" s="325"/>
      <c r="G94" s="325"/>
      <c r="H94" s="325"/>
    </row>
    <row r="95" spans="6:8" x14ac:dyDescent="0.25">
      <c r="F95" s="325"/>
      <c r="G95" s="325"/>
      <c r="H95" s="325"/>
    </row>
    <row r="96" spans="6:8" x14ac:dyDescent="0.25">
      <c r="F96" s="325"/>
      <c r="G96" s="325"/>
      <c r="H96" s="325"/>
    </row>
    <row r="97" spans="6:8" x14ac:dyDescent="0.25">
      <c r="F97" s="325"/>
      <c r="G97" s="325"/>
      <c r="H97" s="325"/>
    </row>
    <row r="98" spans="6:8" x14ac:dyDescent="0.25">
      <c r="F98" s="325"/>
      <c r="G98" s="325"/>
      <c r="H98" s="325"/>
    </row>
    <row r="99" spans="6:8" x14ac:dyDescent="0.25">
      <c r="F99" s="325"/>
      <c r="G99" s="325"/>
      <c r="H99" s="325"/>
    </row>
    <row r="100" spans="6:8" x14ac:dyDescent="0.25">
      <c r="F100" s="325"/>
      <c r="G100" s="325"/>
      <c r="H100" s="325"/>
    </row>
    <row r="101" spans="6:8" x14ac:dyDescent="0.25">
      <c r="F101" s="325"/>
      <c r="G101" s="325"/>
      <c r="H101" s="325"/>
    </row>
    <row r="102" spans="6:8" x14ac:dyDescent="0.25">
      <c r="F102" s="325"/>
      <c r="G102" s="325"/>
      <c r="H102" s="325"/>
    </row>
    <row r="103" spans="6:8" x14ac:dyDescent="0.25">
      <c r="F103" s="325"/>
      <c r="G103" s="325"/>
      <c r="H103" s="325"/>
    </row>
    <row r="104" spans="6:8" x14ac:dyDescent="0.25">
      <c r="F104" s="325"/>
      <c r="G104" s="325"/>
      <c r="H104" s="325"/>
    </row>
    <row r="105" spans="6:8" x14ac:dyDescent="0.25">
      <c r="F105" s="325"/>
      <c r="G105" s="325"/>
      <c r="H105" s="325"/>
    </row>
    <row r="106" spans="6:8" x14ac:dyDescent="0.25">
      <c r="F106" s="325"/>
      <c r="G106" s="325"/>
      <c r="H106" s="325"/>
    </row>
    <row r="107" spans="6:8" x14ac:dyDescent="0.25">
      <c r="F107" s="325"/>
      <c r="G107" s="325"/>
      <c r="H107" s="325"/>
    </row>
    <row r="108" spans="6:8" x14ac:dyDescent="0.25">
      <c r="F108" s="325"/>
      <c r="G108" s="325"/>
      <c r="H108" s="325"/>
    </row>
    <row r="109" spans="6:8" x14ac:dyDescent="0.25">
      <c r="F109" s="325"/>
      <c r="G109" s="325"/>
      <c r="H109" s="325"/>
    </row>
    <row r="110" spans="6:8" x14ac:dyDescent="0.25">
      <c r="F110" s="325"/>
      <c r="G110" s="325"/>
      <c r="H110" s="325"/>
    </row>
    <row r="111" spans="6:8" x14ac:dyDescent="0.25">
      <c r="F111" s="325"/>
      <c r="G111" s="325"/>
      <c r="H111" s="325"/>
    </row>
    <row r="112" spans="6:8" x14ac:dyDescent="0.25">
      <c r="F112" s="325"/>
      <c r="G112" s="325"/>
      <c r="H112" s="325"/>
    </row>
    <row r="113" spans="6:8" x14ac:dyDescent="0.25">
      <c r="F113" s="325"/>
      <c r="G113" s="325"/>
      <c r="H113" s="325"/>
    </row>
    <row r="114" spans="6:8" x14ac:dyDescent="0.25">
      <c r="F114" s="325"/>
      <c r="G114" s="325"/>
      <c r="H114" s="325"/>
    </row>
    <row r="115" spans="6:8" x14ac:dyDescent="0.25">
      <c r="F115" s="325"/>
      <c r="G115" s="325"/>
      <c r="H115" s="325"/>
    </row>
    <row r="116" spans="6:8" x14ac:dyDescent="0.25">
      <c r="F116" s="325"/>
      <c r="G116" s="325"/>
      <c r="H116" s="325"/>
    </row>
    <row r="117" spans="6:8" x14ac:dyDescent="0.25">
      <c r="F117" s="325"/>
      <c r="G117" s="325"/>
      <c r="H117" s="325"/>
    </row>
    <row r="118" spans="6:8" x14ac:dyDescent="0.25">
      <c r="F118" s="325"/>
      <c r="G118" s="325"/>
      <c r="H118" s="325"/>
    </row>
    <row r="119" spans="6:8" x14ac:dyDescent="0.25">
      <c r="F119" s="325"/>
      <c r="G119" s="325"/>
      <c r="H119" s="325"/>
    </row>
    <row r="120" spans="6:8" x14ac:dyDescent="0.25">
      <c r="F120" s="325"/>
      <c r="G120" s="325"/>
      <c r="H120" s="325"/>
    </row>
    <row r="121" spans="6:8" x14ac:dyDescent="0.25">
      <c r="F121" s="325"/>
      <c r="G121" s="325"/>
      <c r="H121" s="325"/>
    </row>
    <row r="122" spans="6:8" x14ac:dyDescent="0.25">
      <c r="F122" s="325"/>
      <c r="G122" s="325"/>
      <c r="H122" s="325"/>
    </row>
    <row r="123" spans="6:8" x14ac:dyDescent="0.25">
      <c r="F123" s="325"/>
      <c r="G123" s="325"/>
      <c r="H123" s="325"/>
    </row>
    <row r="124" spans="6:8" x14ac:dyDescent="0.25">
      <c r="F124" s="325"/>
      <c r="G124" s="325"/>
      <c r="H124" s="325"/>
    </row>
    <row r="125" spans="6:8" x14ac:dyDescent="0.25">
      <c r="F125" s="325"/>
      <c r="G125" s="325"/>
      <c r="H125" s="325"/>
    </row>
    <row r="126" spans="6:8" x14ac:dyDescent="0.25">
      <c r="F126" s="325"/>
      <c r="G126" s="325"/>
      <c r="H126" s="325"/>
    </row>
    <row r="127" spans="6:8" x14ac:dyDescent="0.25">
      <c r="F127" s="325"/>
      <c r="G127" s="325"/>
      <c r="H127" s="325"/>
    </row>
    <row r="128" spans="6:8" x14ac:dyDescent="0.25">
      <c r="F128" s="325"/>
      <c r="G128" s="325"/>
      <c r="H128" s="325"/>
    </row>
    <row r="129" spans="6:8" x14ac:dyDescent="0.25">
      <c r="F129" s="325"/>
      <c r="G129" s="325"/>
      <c r="H129" s="325"/>
    </row>
    <row r="130" spans="6:8" x14ac:dyDescent="0.25">
      <c r="F130" s="325"/>
      <c r="G130" s="325"/>
      <c r="H130" s="325"/>
    </row>
    <row r="131" spans="6:8" x14ac:dyDescent="0.25">
      <c r="F131" s="325"/>
      <c r="G131" s="325"/>
      <c r="H131" s="325"/>
    </row>
    <row r="132" spans="6:8" x14ac:dyDescent="0.25">
      <c r="F132" s="325"/>
      <c r="G132" s="325"/>
      <c r="H132" s="325"/>
    </row>
    <row r="133" spans="6:8" x14ac:dyDescent="0.25">
      <c r="F133" s="325"/>
      <c r="G133" s="325"/>
      <c r="H133" s="325"/>
    </row>
    <row r="134" spans="6:8" x14ac:dyDescent="0.25">
      <c r="F134" s="325"/>
      <c r="G134" s="325"/>
      <c r="H134" s="325"/>
    </row>
    <row r="135" spans="6:8" x14ac:dyDescent="0.25">
      <c r="F135" s="325"/>
      <c r="G135" s="325"/>
      <c r="H135" s="325"/>
    </row>
    <row r="136" spans="6:8" x14ac:dyDescent="0.25">
      <c r="F136" s="325"/>
      <c r="G136" s="325"/>
      <c r="H136" s="325"/>
    </row>
    <row r="137" spans="6:8" x14ac:dyDescent="0.25">
      <c r="F137" s="325"/>
      <c r="G137" s="325"/>
      <c r="H137" s="325"/>
    </row>
    <row r="138" spans="6:8" x14ac:dyDescent="0.25">
      <c r="F138" s="325"/>
      <c r="G138" s="325"/>
      <c r="H138" s="325"/>
    </row>
    <row r="139" spans="6:8" x14ac:dyDescent="0.25">
      <c r="F139" s="325"/>
      <c r="G139" s="325"/>
      <c r="H139" s="325"/>
    </row>
    <row r="140" spans="6:8" x14ac:dyDescent="0.25">
      <c r="F140" s="325"/>
      <c r="G140" s="325"/>
      <c r="H140" s="325"/>
    </row>
    <row r="141" spans="6:8" x14ac:dyDescent="0.25">
      <c r="F141" s="325"/>
      <c r="G141" s="325"/>
      <c r="H141" s="325"/>
    </row>
    <row r="142" spans="6:8" x14ac:dyDescent="0.25">
      <c r="F142" s="325"/>
      <c r="G142" s="325"/>
      <c r="H142" s="325"/>
    </row>
    <row r="143" spans="6:8" x14ac:dyDescent="0.25">
      <c r="F143" s="325"/>
      <c r="G143" s="325"/>
      <c r="H143" s="325"/>
    </row>
    <row r="144" spans="6:8" x14ac:dyDescent="0.25">
      <c r="F144" s="325"/>
      <c r="G144" s="325"/>
      <c r="H144" s="325"/>
    </row>
    <row r="145" spans="6:8" x14ac:dyDescent="0.25">
      <c r="F145" s="325"/>
      <c r="G145" s="325"/>
      <c r="H145" s="325"/>
    </row>
    <row r="146" spans="6:8" x14ac:dyDescent="0.25">
      <c r="F146" s="325"/>
      <c r="G146" s="325"/>
      <c r="H146" s="325"/>
    </row>
    <row r="147" spans="6:8" x14ac:dyDescent="0.25">
      <c r="F147" s="325"/>
      <c r="G147" s="325"/>
      <c r="H147" s="325"/>
    </row>
    <row r="148" spans="6:8" x14ac:dyDescent="0.25">
      <c r="F148" s="325"/>
      <c r="G148" s="325"/>
      <c r="H148" s="325"/>
    </row>
    <row r="149" spans="6:8" x14ac:dyDescent="0.25">
      <c r="F149" s="325"/>
      <c r="G149" s="325"/>
      <c r="H149" s="325"/>
    </row>
    <row r="150" spans="6:8" x14ac:dyDescent="0.25">
      <c r="F150" s="325"/>
      <c r="G150" s="325"/>
      <c r="H150" s="325"/>
    </row>
    <row r="151" spans="6:8" x14ac:dyDescent="0.25">
      <c r="F151" s="325"/>
      <c r="G151" s="325"/>
      <c r="H151" s="325"/>
    </row>
    <row r="152" spans="6:8" x14ac:dyDescent="0.25">
      <c r="F152" s="325"/>
      <c r="G152" s="325"/>
      <c r="H152" s="325"/>
    </row>
    <row r="153" spans="6:8" x14ac:dyDescent="0.25">
      <c r="F153" s="325"/>
      <c r="G153" s="325"/>
      <c r="H153" s="325"/>
    </row>
    <row r="154" spans="6:8" x14ac:dyDescent="0.25">
      <c r="F154" s="325"/>
      <c r="G154" s="325"/>
      <c r="H154" s="325"/>
    </row>
    <row r="155" spans="6:8" x14ac:dyDescent="0.25">
      <c r="F155" s="325"/>
      <c r="G155" s="325"/>
      <c r="H155" s="325"/>
    </row>
    <row r="156" spans="6:8" x14ac:dyDescent="0.25">
      <c r="F156" s="325"/>
      <c r="G156" s="325"/>
      <c r="H156" s="325"/>
    </row>
    <row r="157" spans="6:8" x14ac:dyDescent="0.25">
      <c r="F157" s="325"/>
      <c r="G157" s="325"/>
      <c r="H157" s="325"/>
    </row>
    <row r="158" spans="6:8" x14ac:dyDescent="0.25">
      <c r="F158" s="325"/>
      <c r="G158" s="325"/>
      <c r="H158" s="325"/>
    </row>
    <row r="159" spans="6:8" x14ac:dyDescent="0.25">
      <c r="F159" s="325"/>
      <c r="G159" s="325"/>
      <c r="H159" s="325"/>
    </row>
    <row r="160" spans="6:8" x14ac:dyDescent="0.25">
      <c r="F160" s="325"/>
      <c r="G160" s="325"/>
      <c r="H160" s="325"/>
    </row>
    <row r="161" spans="6:8" x14ac:dyDescent="0.25">
      <c r="F161" s="325"/>
      <c r="G161" s="325"/>
      <c r="H161" s="325"/>
    </row>
    <row r="162" spans="6:8" x14ac:dyDescent="0.25">
      <c r="F162" s="325"/>
      <c r="G162" s="325"/>
      <c r="H162" s="325"/>
    </row>
    <row r="163" spans="6:8" x14ac:dyDescent="0.25">
      <c r="F163" s="325"/>
      <c r="G163" s="325"/>
      <c r="H163" s="325"/>
    </row>
    <row r="164" spans="6:8" x14ac:dyDescent="0.25">
      <c r="F164" s="325"/>
      <c r="G164" s="325"/>
      <c r="H164" s="325"/>
    </row>
    <row r="165" spans="6:8" x14ac:dyDescent="0.25">
      <c r="F165" s="325"/>
      <c r="G165" s="325"/>
      <c r="H165" s="325"/>
    </row>
    <row r="166" spans="6:8" x14ac:dyDescent="0.25">
      <c r="F166" s="325"/>
      <c r="G166" s="325"/>
      <c r="H166" s="325"/>
    </row>
    <row r="167" spans="6:8" x14ac:dyDescent="0.25">
      <c r="F167" s="325"/>
      <c r="G167" s="325"/>
      <c r="H167" s="325"/>
    </row>
    <row r="168" spans="6:8" x14ac:dyDescent="0.25">
      <c r="F168" s="325"/>
      <c r="G168" s="325"/>
      <c r="H168" s="325"/>
    </row>
    <row r="169" spans="6:8" x14ac:dyDescent="0.25">
      <c r="F169" s="325"/>
      <c r="G169" s="325"/>
      <c r="H169" s="325"/>
    </row>
    <row r="170" spans="6:8" x14ac:dyDescent="0.25">
      <c r="F170" s="325"/>
      <c r="G170" s="325"/>
      <c r="H170" s="325"/>
    </row>
    <row r="171" spans="6:8" x14ac:dyDescent="0.25">
      <c r="F171" s="325"/>
      <c r="G171" s="325"/>
      <c r="H171" s="325"/>
    </row>
    <row r="172" spans="6:8" x14ac:dyDescent="0.25">
      <c r="F172" s="325"/>
      <c r="G172" s="325"/>
      <c r="H172" s="325"/>
    </row>
    <row r="173" spans="6:8" x14ac:dyDescent="0.25">
      <c r="F173" s="325"/>
      <c r="G173" s="325"/>
      <c r="H173" s="325"/>
    </row>
    <row r="174" spans="6:8" x14ac:dyDescent="0.25">
      <c r="F174" s="325"/>
      <c r="G174" s="325"/>
      <c r="H174" s="325"/>
    </row>
    <row r="175" spans="6:8" x14ac:dyDescent="0.25">
      <c r="F175" s="325"/>
      <c r="G175" s="325"/>
      <c r="H175" s="325"/>
    </row>
    <row r="176" spans="6:8" x14ac:dyDescent="0.25">
      <c r="F176" s="325"/>
      <c r="G176" s="325"/>
      <c r="H176" s="325"/>
    </row>
    <row r="177" spans="6:8" x14ac:dyDescent="0.25">
      <c r="F177" s="325"/>
      <c r="G177" s="325"/>
      <c r="H177" s="325"/>
    </row>
    <row r="178" spans="6:8" x14ac:dyDescent="0.25">
      <c r="F178" s="325"/>
      <c r="G178" s="325"/>
      <c r="H178" s="325"/>
    </row>
    <row r="179" spans="6:8" x14ac:dyDescent="0.25">
      <c r="F179" s="325"/>
      <c r="G179" s="325"/>
      <c r="H179" s="325"/>
    </row>
    <row r="180" spans="6:8" x14ac:dyDescent="0.25">
      <c r="F180" s="325"/>
      <c r="G180" s="325"/>
      <c r="H180" s="325"/>
    </row>
    <row r="181" spans="6:8" x14ac:dyDescent="0.25">
      <c r="F181" s="325"/>
      <c r="G181" s="325"/>
      <c r="H181" s="325"/>
    </row>
    <row r="182" spans="6:8" x14ac:dyDescent="0.25">
      <c r="F182" s="325"/>
      <c r="G182" s="325"/>
      <c r="H182" s="325"/>
    </row>
    <row r="183" spans="6:8" x14ac:dyDescent="0.25">
      <c r="F183" s="325"/>
      <c r="G183" s="325"/>
      <c r="H183" s="325"/>
    </row>
    <row r="184" spans="6:8" x14ac:dyDescent="0.25">
      <c r="F184" s="325"/>
      <c r="G184" s="325"/>
      <c r="H184" s="325"/>
    </row>
    <row r="185" spans="6:8" x14ac:dyDescent="0.25">
      <c r="F185" s="325"/>
      <c r="G185" s="325"/>
      <c r="H185" s="325"/>
    </row>
    <row r="186" spans="6:8" x14ac:dyDescent="0.25">
      <c r="F186" s="325"/>
      <c r="G186" s="325"/>
      <c r="H186" s="325"/>
    </row>
    <row r="187" spans="6:8" x14ac:dyDescent="0.25">
      <c r="F187" s="325"/>
      <c r="G187" s="325"/>
      <c r="H187" s="325"/>
    </row>
    <row r="188" spans="6:8" x14ac:dyDescent="0.25">
      <c r="F188" s="325"/>
      <c r="G188" s="325"/>
      <c r="H188" s="325"/>
    </row>
    <row r="189" spans="6:8" x14ac:dyDescent="0.25">
      <c r="F189" s="325"/>
      <c r="G189" s="325"/>
      <c r="H189" s="325"/>
    </row>
    <row r="190" spans="6:8" x14ac:dyDescent="0.25">
      <c r="F190" s="325"/>
      <c r="G190" s="325"/>
      <c r="H190" s="325"/>
    </row>
    <row r="191" spans="6:8" x14ac:dyDescent="0.25">
      <c r="F191" s="325"/>
      <c r="G191" s="325"/>
      <c r="H191" s="325"/>
    </row>
    <row r="192" spans="6:8" x14ac:dyDescent="0.25">
      <c r="F192" s="325"/>
      <c r="G192" s="325"/>
      <c r="H192" s="325"/>
    </row>
    <row r="193" spans="6:8" x14ac:dyDescent="0.25">
      <c r="F193" s="325"/>
      <c r="G193" s="325"/>
      <c r="H193" s="325"/>
    </row>
    <row r="194" spans="6:8" x14ac:dyDescent="0.25">
      <c r="F194" s="325"/>
      <c r="G194" s="325"/>
      <c r="H194" s="325"/>
    </row>
    <row r="195" spans="6:8" x14ac:dyDescent="0.25">
      <c r="F195" s="325"/>
      <c r="G195" s="325"/>
      <c r="H195" s="325"/>
    </row>
    <row r="196" spans="6:8" x14ac:dyDescent="0.25">
      <c r="F196" s="325"/>
      <c r="G196" s="325"/>
      <c r="H196" s="325"/>
    </row>
    <row r="197" spans="6:8" x14ac:dyDescent="0.25">
      <c r="F197" s="325"/>
      <c r="G197" s="325"/>
      <c r="H197" s="325"/>
    </row>
    <row r="198" spans="6:8" x14ac:dyDescent="0.25">
      <c r="F198" s="325"/>
      <c r="G198" s="325"/>
      <c r="H198" s="325"/>
    </row>
    <row r="199" spans="6:8" x14ac:dyDescent="0.25">
      <c r="F199" s="325"/>
      <c r="G199" s="325"/>
      <c r="H199" s="325"/>
    </row>
    <row r="200" spans="6:8" x14ac:dyDescent="0.25">
      <c r="F200" s="325"/>
      <c r="G200" s="325"/>
      <c r="H200" s="325"/>
    </row>
    <row r="201" spans="6:8" x14ac:dyDescent="0.25">
      <c r="F201" s="325"/>
      <c r="G201" s="325"/>
      <c r="H201" s="325"/>
    </row>
    <row r="202" spans="6:8" x14ac:dyDescent="0.25">
      <c r="F202" s="325"/>
      <c r="G202" s="325"/>
      <c r="H202" s="325"/>
    </row>
    <row r="203" spans="6:8" x14ac:dyDescent="0.25">
      <c r="F203" s="325"/>
      <c r="G203" s="325"/>
      <c r="H203" s="325"/>
    </row>
    <row r="204" spans="6:8" x14ac:dyDescent="0.25">
      <c r="F204" s="325"/>
      <c r="G204" s="325"/>
      <c r="H204" s="325"/>
    </row>
    <row r="205" spans="6:8" x14ac:dyDescent="0.25">
      <c r="F205" s="325"/>
      <c r="G205" s="325"/>
      <c r="H205" s="325"/>
    </row>
    <row r="206" spans="6:8" x14ac:dyDescent="0.25">
      <c r="F206" s="325"/>
      <c r="G206" s="325"/>
      <c r="H206" s="325"/>
    </row>
    <row r="207" spans="6:8" x14ac:dyDescent="0.25">
      <c r="F207" s="325"/>
      <c r="G207" s="325"/>
      <c r="H207" s="325"/>
    </row>
    <row r="208" spans="6:8" x14ac:dyDescent="0.25">
      <c r="F208" s="325"/>
      <c r="G208" s="325"/>
      <c r="H208" s="325"/>
    </row>
    <row r="209" spans="6:8" x14ac:dyDescent="0.25">
      <c r="F209" s="325"/>
      <c r="G209" s="325"/>
      <c r="H209" s="325"/>
    </row>
    <row r="210" spans="6:8" x14ac:dyDescent="0.25">
      <c r="F210" s="325"/>
      <c r="G210" s="325"/>
      <c r="H210" s="325"/>
    </row>
    <row r="211" spans="6:8" x14ac:dyDescent="0.25">
      <c r="F211" s="325"/>
      <c r="G211" s="325"/>
      <c r="H211" s="325"/>
    </row>
    <row r="212" spans="6:8" x14ac:dyDescent="0.25">
      <c r="F212" s="325"/>
      <c r="G212" s="325"/>
      <c r="H212" s="325"/>
    </row>
    <row r="213" spans="6:8" x14ac:dyDescent="0.25">
      <c r="F213" s="325"/>
      <c r="G213" s="325"/>
      <c r="H213" s="325"/>
    </row>
    <row r="214" spans="6:8" x14ac:dyDescent="0.25">
      <c r="F214" s="325"/>
      <c r="G214" s="325"/>
      <c r="H214" s="325"/>
    </row>
    <row r="215" spans="6:8" x14ac:dyDescent="0.25">
      <c r="F215" s="325"/>
      <c r="G215" s="325"/>
      <c r="H215" s="325"/>
    </row>
    <row r="216" spans="6:8" x14ac:dyDescent="0.25">
      <c r="F216" s="325"/>
      <c r="G216" s="325"/>
      <c r="H216" s="325"/>
    </row>
    <row r="217" spans="6:8" x14ac:dyDescent="0.25">
      <c r="F217" s="325"/>
      <c r="G217" s="325"/>
      <c r="H217" s="325"/>
    </row>
    <row r="218" spans="6:8" x14ac:dyDescent="0.25">
      <c r="F218" s="325"/>
      <c r="G218" s="325"/>
      <c r="H218" s="325"/>
    </row>
    <row r="219" spans="6:8" x14ac:dyDescent="0.25">
      <c r="F219" s="325"/>
      <c r="G219" s="325"/>
      <c r="H219" s="325"/>
    </row>
    <row r="220" spans="6:8" x14ac:dyDescent="0.25">
      <c r="F220" s="325"/>
      <c r="G220" s="325"/>
      <c r="H220" s="325"/>
    </row>
    <row r="221" spans="6:8" x14ac:dyDescent="0.25">
      <c r="F221" s="325"/>
      <c r="G221" s="325"/>
      <c r="H221" s="325"/>
    </row>
    <row r="222" spans="6:8" x14ac:dyDescent="0.25">
      <c r="F222" s="325"/>
      <c r="G222" s="325"/>
      <c r="H222" s="325"/>
    </row>
    <row r="223" spans="6:8" x14ac:dyDescent="0.25">
      <c r="F223" s="325"/>
      <c r="G223" s="325"/>
      <c r="H223" s="325"/>
    </row>
    <row r="224" spans="6:8" x14ac:dyDescent="0.25">
      <c r="F224" s="325"/>
      <c r="G224" s="325"/>
      <c r="H224" s="325"/>
    </row>
    <row r="225" spans="6:8" x14ac:dyDescent="0.25">
      <c r="F225" s="325"/>
      <c r="G225" s="325"/>
      <c r="H225" s="325"/>
    </row>
    <row r="226" spans="6:8" x14ac:dyDescent="0.25">
      <c r="F226" s="325"/>
      <c r="G226" s="325"/>
      <c r="H226" s="325"/>
    </row>
    <row r="227" spans="6:8" x14ac:dyDescent="0.25">
      <c r="F227" s="325"/>
      <c r="G227" s="325"/>
      <c r="H227" s="325"/>
    </row>
    <row r="228" spans="6:8" x14ac:dyDescent="0.25">
      <c r="F228" s="325"/>
      <c r="G228" s="325"/>
      <c r="H228" s="325"/>
    </row>
    <row r="229" spans="6:8" x14ac:dyDescent="0.25">
      <c r="F229" s="325"/>
      <c r="G229" s="325"/>
      <c r="H229" s="325"/>
    </row>
    <row r="230" spans="6:8" x14ac:dyDescent="0.25">
      <c r="F230" s="325"/>
      <c r="G230" s="325"/>
      <c r="H230" s="325"/>
    </row>
    <row r="231" spans="6:8" x14ac:dyDescent="0.25">
      <c r="F231" s="325"/>
      <c r="G231" s="325"/>
      <c r="H231" s="325"/>
    </row>
    <row r="232" spans="6:8" x14ac:dyDescent="0.25">
      <c r="F232" s="325"/>
      <c r="G232" s="325"/>
      <c r="H232" s="325"/>
    </row>
    <row r="233" spans="6:8" x14ac:dyDescent="0.25">
      <c r="F233" s="325"/>
      <c r="G233" s="325"/>
      <c r="H233" s="325"/>
    </row>
    <row r="234" spans="6:8" x14ac:dyDescent="0.25">
      <c r="F234" s="325"/>
      <c r="G234" s="325"/>
      <c r="H234" s="325"/>
    </row>
    <row r="235" spans="6:8" x14ac:dyDescent="0.25">
      <c r="F235" s="325"/>
      <c r="G235" s="325"/>
      <c r="H235" s="325"/>
    </row>
    <row r="236" spans="6:8" x14ac:dyDescent="0.25">
      <c r="F236" s="325"/>
      <c r="G236" s="325"/>
      <c r="H236" s="325"/>
    </row>
    <row r="237" spans="6:8" x14ac:dyDescent="0.25">
      <c r="F237" s="325"/>
      <c r="G237" s="325"/>
      <c r="H237" s="325"/>
    </row>
    <row r="238" spans="6:8" x14ac:dyDescent="0.25">
      <c r="F238" s="325"/>
      <c r="G238" s="325"/>
      <c r="H238" s="325"/>
    </row>
    <row r="239" spans="6:8" x14ac:dyDescent="0.25">
      <c r="F239" s="325"/>
      <c r="G239" s="325"/>
      <c r="H239" s="325"/>
    </row>
    <row r="240" spans="6:8" x14ac:dyDescent="0.25">
      <c r="F240" s="325"/>
      <c r="G240" s="325"/>
      <c r="H240" s="325"/>
    </row>
    <row r="241" spans="6:8" x14ac:dyDescent="0.25">
      <c r="F241" s="325"/>
      <c r="G241" s="325"/>
      <c r="H241" s="325"/>
    </row>
    <row r="242" spans="6:8" x14ac:dyDescent="0.25">
      <c r="F242" s="325"/>
      <c r="G242" s="325"/>
      <c r="H242" s="325"/>
    </row>
    <row r="243" spans="6:8" x14ac:dyDescent="0.25">
      <c r="F243" s="325"/>
      <c r="G243" s="325"/>
      <c r="H243" s="325"/>
    </row>
    <row r="244" spans="6:8" x14ac:dyDescent="0.25">
      <c r="F244" s="325"/>
      <c r="G244" s="325"/>
      <c r="H244" s="325"/>
    </row>
    <row r="245" spans="6:8" x14ac:dyDescent="0.25">
      <c r="F245" s="325"/>
      <c r="G245" s="325"/>
      <c r="H245" s="325"/>
    </row>
    <row r="246" spans="6:8" x14ac:dyDescent="0.25">
      <c r="F246" s="325"/>
      <c r="G246" s="325"/>
      <c r="H246" s="325"/>
    </row>
    <row r="247" spans="6:8" x14ac:dyDescent="0.25">
      <c r="F247" s="325"/>
      <c r="G247" s="325"/>
      <c r="H247" s="325"/>
    </row>
    <row r="248" spans="6:8" x14ac:dyDescent="0.25">
      <c r="F248" s="325"/>
      <c r="G248" s="325"/>
      <c r="H248" s="325"/>
    </row>
    <row r="249" spans="6:8" x14ac:dyDescent="0.25">
      <c r="F249" s="325"/>
      <c r="G249" s="325"/>
      <c r="H249" s="325"/>
    </row>
    <row r="250" spans="6:8" x14ac:dyDescent="0.25">
      <c r="F250" s="325"/>
      <c r="G250" s="325"/>
      <c r="H250" s="325"/>
    </row>
    <row r="251" spans="6:8" x14ac:dyDescent="0.25">
      <c r="F251" s="325"/>
      <c r="G251" s="325"/>
      <c r="H251" s="325"/>
    </row>
    <row r="252" spans="6:8" x14ac:dyDescent="0.25">
      <c r="F252" s="325"/>
      <c r="G252" s="325"/>
      <c r="H252" s="325"/>
    </row>
    <row r="253" spans="6:8" x14ac:dyDescent="0.25">
      <c r="F253" s="325"/>
      <c r="G253" s="325"/>
      <c r="H253" s="325"/>
    </row>
    <row r="254" spans="6:8" x14ac:dyDescent="0.25">
      <c r="F254" s="325"/>
      <c r="G254" s="325"/>
      <c r="H254" s="325"/>
    </row>
    <row r="255" spans="6:8" x14ac:dyDescent="0.25">
      <c r="F255" s="325"/>
      <c r="G255" s="325"/>
      <c r="H255" s="325"/>
    </row>
    <row r="256" spans="6:8" x14ac:dyDescent="0.25">
      <c r="F256" s="325"/>
      <c r="G256" s="325"/>
      <c r="H256" s="325"/>
    </row>
    <row r="257" spans="6:8" x14ac:dyDescent="0.25">
      <c r="F257" s="325"/>
      <c r="G257" s="325"/>
      <c r="H257" s="325"/>
    </row>
    <row r="258" spans="6:8" x14ac:dyDescent="0.25">
      <c r="F258" s="325"/>
      <c r="G258" s="325"/>
      <c r="H258" s="325"/>
    </row>
    <row r="259" spans="6:8" x14ac:dyDescent="0.25">
      <c r="F259" s="325"/>
      <c r="G259" s="325"/>
      <c r="H259" s="325"/>
    </row>
    <row r="260" spans="6:8" x14ac:dyDescent="0.25">
      <c r="F260" s="325"/>
      <c r="G260" s="325"/>
      <c r="H260" s="325"/>
    </row>
    <row r="261" spans="6:8" x14ac:dyDescent="0.25">
      <c r="F261" s="325"/>
      <c r="G261" s="325"/>
      <c r="H261" s="325"/>
    </row>
    <row r="262" spans="6:8" x14ac:dyDescent="0.25">
      <c r="F262" s="325"/>
      <c r="G262" s="325"/>
      <c r="H262" s="325"/>
    </row>
    <row r="263" spans="6:8" x14ac:dyDescent="0.25">
      <c r="F263" s="325"/>
      <c r="G263" s="325"/>
      <c r="H263" s="325"/>
    </row>
    <row r="264" spans="6:8" x14ac:dyDescent="0.25">
      <c r="F264" s="325"/>
      <c r="G264" s="325"/>
      <c r="H264" s="325"/>
    </row>
    <row r="265" spans="6:8" x14ac:dyDescent="0.25">
      <c r="F265" s="325"/>
      <c r="G265" s="325"/>
      <c r="H265" s="325"/>
    </row>
    <row r="266" spans="6:8" x14ac:dyDescent="0.25">
      <c r="F266" s="325"/>
      <c r="G266" s="325"/>
      <c r="H266" s="325"/>
    </row>
    <row r="267" spans="6:8" x14ac:dyDescent="0.25">
      <c r="F267" s="325"/>
      <c r="G267" s="325"/>
      <c r="H267" s="325"/>
    </row>
    <row r="268" spans="6:8" x14ac:dyDescent="0.25">
      <c r="F268" s="325"/>
      <c r="G268" s="325"/>
      <c r="H268" s="325"/>
    </row>
    <row r="269" spans="6:8" x14ac:dyDescent="0.25">
      <c r="F269" s="325"/>
      <c r="G269" s="325"/>
      <c r="H269" s="325"/>
    </row>
    <row r="270" spans="6:8" x14ac:dyDescent="0.25">
      <c r="F270" s="325"/>
      <c r="G270" s="325"/>
      <c r="H270" s="325"/>
    </row>
    <row r="271" spans="6:8" x14ac:dyDescent="0.25">
      <c r="F271" s="325"/>
      <c r="G271" s="325"/>
      <c r="H271" s="325"/>
    </row>
    <row r="272" spans="6:8" x14ac:dyDescent="0.25">
      <c r="F272" s="325"/>
      <c r="G272" s="325"/>
      <c r="H272" s="325"/>
    </row>
    <row r="273" spans="6:8" x14ac:dyDescent="0.25">
      <c r="F273" s="325"/>
      <c r="G273" s="325"/>
      <c r="H273" s="325"/>
    </row>
    <row r="274" spans="6:8" x14ac:dyDescent="0.25">
      <c r="F274" s="325"/>
      <c r="G274" s="325"/>
      <c r="H274" s="325"/>
    </row>
    <row r="275" spans="6:8" x14ac:dyDescent="0.25">
      <c r="F275" s="325"/>
      <c r="G275" s="325"/>
      <c r="H275" s="325"/>
    </row>
    <row r="276" spans="6:8" x14ac:dyDescent="0.25">
      <c r="F276" s="325"/>
      <c r="G276" s="325"/>
      <c r="H276" s="325"/>
    </row>
    <row r="277" spans="6:8" x14ac:dyDescent="0.25">
      <c r="F277" s="325"/>
      <c r="G277" s="325"/>
      <c r="H277" s="325"/>
    </row>
    <row r="278" spans="6:8" x14ac:dyDescent="0.25">
      <c r="F278" s="325"/>
      <c r="G278" s="325"/>
      <c r="H278" s="325"/>
    </row>
    <row r="279" spans="6:8" x14ac:dyDescent="0.25">
      <c r="F279" s="325"/>
      <c r="G279" s="325"/>
      <c r="H279" s="325"/>
    </row>
    <row r="280" spans="6:8" x14ac:dyDescent="0.25">
      <c r="F280" s="325"/>
      <c r="G280" s="325"/>
      <c r="H280" s="325"/>
    </row>
    <row r="281" spans="6:8" x14ac:dyDescent="0.25">
      <c r="F281" s="325"/>
      <c r="G281" s="325"/>
      <c r="H281" s="325"/>
    </row>
    <row r="282" spans="6:8" x14ac:dyDescent="0.25">
      <c r="F282" s="325"/>
      <c r="G282" s="325"/>
      <c r="H282" s="325"/>
    </row>
    <row r="283" spans="6:8" x14ac:dyDescent="0.25">
      <c r="F283" s="325"/>
      <c r="G283" s="325"/>
      <c r="H283" s="325"/>
    </row>
    <row r="284" spans="6:8" x14ac:dyDescent="0.25">
      <c r="F284" s="325"/>
      <c r="G284" s="325"/>
      <c r="H284" s="325"/>
    </row>
    <row r="285" spans="6:8" x14ac:dyDescent="0.25">
      <c r="F285" s="325"/>
      <c r="G285" s="325"/>
      <c r="H285" s="325"/>
    </row>
    <row r="286" spans="6:8" x14ac:dyDescent="0.25">
      <c r="F286" s="325"/>
      <c r="G286" s="325"/>
      <c r="H286" s="325"/>
    </row>
    <row r="287" spans="6:8" x14ac:dyDescent="0.25">
      <c r="F287" s="325"/>
      <c r="G287" s="325"/>
      <c r="H287" s="325"/>
    </row>
    <row r="288" spans="6:8" x14ac:dyDescent="0.25">
      <c r="F288" s="325"/>
      <c r="G288" s="325"/>
      <c r="H288" s="325"/>
    </row>
    <row r="289" spans="6:8" x14ac:dyDescent="0.25">
      <c r="F289" s="325"/>
      <c r="G289" s="325"/>
      <c r="H289" s="325"/>
    </row>
    <row r="290" spans="6:8" x14ac:dyDescent="0.25">
      <c r="F290" s="325"/>
      <c r="G290" s="325"/>
      <c r="H290" s="325"/>
    </row>
    <row r="291" spans="6:8" x14ac:dyDescent="0.25">
      <c r="F291" s="325"/>
      <c r="G291" s="325"/>
      <c r="H291" s="325"/>
    </row>
    <row r="292" spans="6:8" x14ac:dyDescent="0.25">
      <c r="F292" s="325"/>
      <c r="G292" s="325"/>
      <c r="H292" s="325"/>
    </row>
    <row r="293" spans="6:8" x14ac:dyDescent="0.25">
      <c r="F293" s="325"/>
      <c r="G293" s="325"/>
      <c r="H293" s="325"/>
    </row>
  </sheetData>
  <sheetProtection algorithmName="SHA-512" hashValue="j1MYR4IBpNUU8raMkQ7ShnuWcHMJi93JTYlOse9RJ+vBUWOK+512aZaEk4mtottVMGMmZXEPHylkIbUwfrD3TA==" saltValue="G0WyNO6zJ64fMbZcM+wO6g==" spinCount="100000" sheet="1" objects="1" scenarios="1"/>
  <mergeCells count="63">
    <mergeCell ref="H28:H29"/>
    <mergeCell ref="G28:G29"/>
    <mergeCell ref="H43:H44"/>
    <mergeCell ref="G43:G44"/>
    <mergeCell ref="H49:H50"/>
    <mergeCell ref="G49:G50"/>
    <mergeCell ref="H10:H11"/>
    <mergeCell ref="G10:G11"/>
    <mergeCell ref="H21:H22"/>
    <mergeCell ref="G21:G22"/>
    <mergeCell ref="H24:H25"/>
    <mergeCell ref="G24:G25"/>
    <mergeCell ref="I21:I22"/>
    <mergeCell ref="J21:J22"/>
    <mergeCell ref="D17:E17"/>
    <mergeCell ref="A1:J1"/>
    <mergeCell ref="A4:J4"/>
    <mergeCell ref="A6:J6"/>
    <mergeCell ref="A7:J7"/>
    <mergeCell ref="C10:E10"/>
    <mergeCell ref="D11:E11"/>
    <mergeCell ref="D12:E12"/>
    <mergeCell ref="D13:E13"/>
    <mergeCell ref="D14:E14"/>
    <mergeCell ref="D15:E15"/>
    <mergeCell ref="D16:E16"/>
    <mergeCell ref="I10:I11"/>
    <mergeCell ref="J10:J11"/>
    <mergeCell ref="D32:E32"/>
    <mergeCell ref="D18:E18"/>
    <mergeCell ref="D19:E19"/>
    <mergeCell ref="C20:E20"/>
    <mergeCell ref="C21:E21"/>
    <mergeCell ref="D22:E22"/>
    <mergeCell ref="D23:E23"/>
    <mergeCell ref="D24:E24"/>
    <mergeCell ref="D27:E27"/>
    <mergeCell ref="D28:E28"/>
    <mergeCell ref="D31:E31"/>
    <mergeCell ref="D40:E40"/>
    <mergeCell ref="C41:E41"/>
    <mergeCell ref="C42:E42"/>
    <mergeCell ref="D43:E43"/>
    <mergeCell ref="D33:E33"/>
    <mergeCell ref="D34:E34"/>
    <mergeCell ref="D35:E35"/>
    <mergeCell ref="D36:E36"/>
    <mergeCell ref="D37:E37"/>
    <mergeCell ref="D38:E38"/>
    <mergeCell ref="C49:E49"/>
    <mergeCell ref="D50:E50"/>
    <mergeCell ref="D51:E51"/>
    <mergeCell ref="C46:E46"/>
    <mergeCell ref="C47:E47"/>
    <mergeCell ref="C48:E48"/>
    <mergeCell ref="I49:I50"/>
    <mergeCell ref="J49:J50"/>
    <mergeCell ref="I24:I25"/>
    <mergeCell ref="J24:J25"/>
    <mergeCell ref="I28:I29"/>
    <mergeCell ref="J28:J29"/>
    <mergeCell ref="I43:I44"/>
    <mergeCell ref="J43:J44"/>
  </mergeCells>
  <printOptions horizontalCentered="1"/>
  <pageMargins left="0.2" right="0.2" top="0.75" bottom="0.75" header="0.3" footer="0.3"/>
  <pageSetup paperSize="9" scale="6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86593CABD772247B393547016196BB2" ma:contentTypeVersion="0" ma:contentTypeDescription="Create a new document." ma:contentTypeScope="" ma:versionID="dd09ce96a0dbe3335d77ddad79879daa">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ABB6DA-7B33-4D3C-8050-ABD8B013F210}"/>
</file>

<file path=customXml/itemProps2.xml><?xml version="1.0" encoding="utf-8"?>
<ds:datastoreItem xmlns:ds="http://schemas.openxmlformats.org/officeDocument/2006/customXml" ds:itemID="{5069FFC3-64D7-4A84-B39F-A6DDE724AB51}"/>
</file>

<file path=customXml/itemProps3.xml><?xml version="1.0" encoding="utf-8"?>
<ds:datastoreItem xmlns:ds="http://schemas.openxmlformats.org/officeDocument/2006/customXml" ds:itemID="{FDDBF78E-876D-4F90-BD32-3399D0584EA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10</vt:i4>
      </vt:variant>
    </vt:vector>
  </HeadingPairs>
  <TitlesOfParts>
    <vt:vector size="43" baseType="lpstr">
      <vt:lpstr>Table of Contents</vt:lpstr>
      <vt:lpstr>10.00</vt:lpstr>
      <vt:lpstr>10.02</vt:lpstr>
      <vt:lpstr>10.10</vt:lpstr>
      <vt:lpstr>10.20</vt:lpstr>
      <vt:lpstr>20.10</vt:lpstr>
      <vt:lpstr>20.20</vt:lpstr>
      <vt:lpstr>20.30</vt:lpstr>
      <vt:lpstr>20.31</vt:lpstr>
      <vt:lpstr>20.42</vt:lpstr>
      <vt:lpstr>20.45</vt:lpstr>
      <vt:lpstr>20.50</vt:lpstr>
      <vt:lpstr>20.54</vt:lpstr>
      <vt:lpstr>23.30</vt:lpstr>
      <vt:lpstr>30.60</vt:lpstr>
      <vt:lpstr>40.07</vt:lpstr>
      <vt:lpstr>40.22</vt:lpstr>
      <vt:lpstr>40.42</vt:lpstr>
      <vt:lpstr>40.52</vt:lpstr>
      <vt:lpstr>40.70</vt:lpstr>
      <vt:lpstr>40.80</vt:lpstr>
      <vt:lpstr>50.20</vt:lpstr>
      <vt:lpstr>50.40</vt:lpstr>
      <vt:lpstr>60.10</vt:lpstr>
      <vt:lpstr>60.20</vt:lpstr>
      <vt:lpstr>60.30</vt:lpstr>
      <vt:lpstr>60.31</vt:lpstr>
      <vt:lpstr>60.40</vt:lpstr>
      <vt:lpstr>60.50</vt:lpstr>
      <vt:lpstr>67.00</vt:lpstr>
      <vt:lpstr>68.00</vt:lpstr>
      <vt:lpstr>70.60</vt:lpstr>
      <vt:lpstr>SR</vt:lpstr>
      <vt:lpstr>'10.00'!Print_Area</vt:lpstr>
      <vt:lpstr>'10.02'!Print_Area</vt:lpstr>
      <vt:lpstr>'10.20'!Print_Area</vt:lpstr>
      <vt:lpstr>'20.50'!Print_Area</vt:lpstr>
      <vt:lpstr>'30.60'!Print_Area</vt:lpstr>
      <vt:lpstr>'40.22'!Print_Area</vt:lpstr>
      <vt:lpstr>'60.10'!Print_Area</vt:lpstr>
      <vt:lpstr>'60.20'!Print_Area</vt:lpstr>
      <vt:lpstr>'67.00'!Print_Area</vt:lpstr>
      <vt:lpstr>'Table of Contents'!Print_Area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2018-09-18T07:11:58Z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0x010100186593CABD772247B393547016196BB2</vt:lpwstr>
  </property>
</Properties>
</file>